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hung Kinh te\1 Quan ly Sinh vien\1 Chính quy\1 Khac\Diem ren luyen_Hoc bong\Hoc bong 2022\"/>
    </mc:Choice>
  </mc:AlternateContent>
  <bookViews>
    <workbookView xWindow="0" yWindow="0" windowWidth="20325" windowHeight="7620"/>
  </bookViews>
  <sheets>
    <sheet name="Kinh te_DS chot HB 2706" sheetId="1" r:id="rId1"/>
    <sheet name="Chia HB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2" l="1"/>
  <c r="I44" i="2"/>
  <c r="H44" i="2"/>
  <c r="C44" i="2"/>
  <c r="K43" i="2"/>
  <c r="G43" i="2"/>
  <c r="D43" i="2"/>
  <c r="E43" i="2" s="1"/>
  <c r="L43" i="2" s="1"/>
  <c r="K42" i="2"/>
  <c r="G42" i="2"/>
  <c r="D42" i="2"/>
  <c r="E42" i="2" s="1"/>
  <c r="L42" i="2" s="1"/>
  <c r="K41" i="2"/>
  <c r="G41" i="2"/>
  <c r="E41" i="2"/>
  <c r="L41" i="2" s="1"/>
  <c r="D41" i="2"/>
  <c r="K40" i="2"/>
  <c r="G40" i="2"/>
  <c r="D40" i="2"/>
  <c r="E40" i="2" s="1"/>
  <c r="L40" i="2" s="1"/>
  <c r="K39" i="2"/>
  <c r="G39" i="2"/>
  <c r="D39" i="2"/>
  <c r="E39" i="2" s="1"/>
  <c r="L39" i="2" s="1"/>
  <c r="K38" i="2"/>
  <c r="G38" i="2"/>
  <c r="D38" i="2"/>
  <c r="E38" i="2" s="1"/>
  <c r="L38" i="2" s="1"/>
  <c r="K37" i="2"/>
  <c r="G37" i="2"/>
  <c r="E37" i="2"/>
  <c r="L37" i="2" s="1"/>
  <c r="D37" i="2"/>
  <c r="K36" i="2"/>
  <c r="G36" i="2"/>
  <c r="D36" i="2"/>
  <c r="E36" i="2" s="1"/>
  <c r="L36" i="2" s="1"/>
  <c r="K35" i="2"/>
  <c r="G35" i="2"/>
  <c r="D35" i="2"/>
  <c r="E35" i="2" s="1"/>
  <c r="L35" i="2" s="1"/>
  <c r="K34" i="2"/>
  <c r="G34" i="2"/>
  <c r="D34" i="2"/>
  <c r="E34" i="2" s="1"/>
  <c r="L34" i="2" s="1"/>
  <c r="K33" i="2"/>
  <c r="G33" i="2"/>
  <c r="D33" i="2"/>
  <c r="E33" i="2" s="1"/>
  <c r="L33" i="2" s="1"/>
  <c r="K32" i="2"/>
  <c r="G32" i="2"/>
  <c r="D32" i="2"/>
  <c r="E32" i="2" s="1"/>
  <c r="L32" i="2" s="1"/>
  <c r="K31" i="2"/>
  <c r="G31" i="2"/>
  <c r="D31" i="2"/>
  <c r="E31" i="2" s="1"/>
  <c r="L31" i="2" s="1"/>
  <c r="K30" i="2"/>
  <c r="G30" i="2"/>
  <c r="E30" i="2"/>
  <c r="L30" i="2" s="1"/>
  <c r="D30" i="2"/>
  <c r="K29" i="2"/>
  <c r="G29" i="2"/>
  <c r="D29" i="2"/>
  <c r="E29" i="2" s="1"/>
  <c r="L29" i="2" s="1"/>
  <c r="K28" i="2"/>
  <c r="G28" i="2"/>
  <c r="D28" i="2"/>
  <c r="E28" i="2" s="1"/>
  <c r="L28" i="2" s="1"/>
  <c r="K27" i="2"/>
  <c r="G27" i="2"/>
  <c r="D27" i="2"/>
  <c r="E27" i="2" s="1"/>
  <c r="L27" i="2" s="1"/>
  <c r="K26" i="2"/>
  <c r="G26" i="2"/>
  <c r="E26" i="2"/>
  <c r="L26" i="2" s="1"/>
  <c r="D26" i="2"/>
  <c r="K25" i="2"/>
  <c r="G25" i="2"/>
  <c r="D25" i="2"/>
  <c r="E25" i="2" s="1"/>
  <c r="L25" i="2" s="1"/>
  <c r="K24" i="2"/>
  <c r="G24" i="2"/>
  <c r="D24" i="2"/>
  <c r="E24" i="2" s="1"/>
  <c r="L24" i="2" s="1"/>
  <c r="K23" i="2"/>
  <c r="G23" i="2"/>
  <c r="E23" i="2"/>
  <c r="L23" i="2" s="1"/>
  <c r="D23" i="2"/>
  <c r="K22" i="2"/>
  <c r="G22" i="2"/>
  <c r="D22" i="2"/>
  <c r="E22" i="2" s="1"/>
  <c r="L22" i="2" s="1"/>
  <c r="K21" i="2"/>
  <c r="G21" i="2"/>
  <c r="D21" i="2"/>
  <c r="E21" i="2" s="1"/>
  <c r="L21" i="2" s="1"/>
  <c r="K20" i="2"/>
  <c r="G20" i="2"/>
  <c r="D20" i="2"/>
  <c r="E20" i="2" s="1"/>
  <c r="L20" i="2" s="1"/>
  <c r="K19" i="2"/>
  <c r="G19" i="2"/>
  <c r="E19" i="2"/>
  <c r="L19" i="2" s="1"/>
  <c r="D19" i="2"/>
  <c r="K18" i="2"/>
  <c r="G18" i="2"/>
  <c r="D18" i="2"/>
  <c r="E18" i="2" s="1"/>
  <c r="L18" i="2" s="1"/>
  <c r="K17" i="2"/>
  <c r="G17" i="2"/>
  <c r="D17" i="2"/>
  <c r="E17" i="2" s="1"/>
  <c r="L17" i="2" s="1"/>
  <c r="K16" i="2"/>
  <c r="G16" i="2"/>
  <c r="D16" i="2"/>
  <c r="E16" i="2" s="1"/>
  <c r="L16" i="2" s="1"/>
  <c r="K15" i="2"/>
  <c r="G15" i="2"/>
  <c r="E15" i="2"/>
  <c r="L15" i="2" s="1"/>
  <c r="D15" i="2"/>
  <c r="K14" i="2"/>
  <c r="G14" i="2"/>
  <c r="E14" i="2"/>
  <c r="L14" i="2" s="1"/>
  <c r="D14" i="2"/>
  <c r="K13" i="2"/>
  <c r="G13" i="2"/>
  <c r="D13" i="2"/>
  <c r="E13" i="2" s="1"/>
  <c r="L13" i="2" s="1"/>
  <c r="K12" i="2"/>
  <c r="G12" i="2"/>
  <c r="D12" i="2"/>
  <c r="E12" i="2" s="1"/>
  <c r="L12" i="2" s="1"/>
  <c r="K11" i="2"/>
  <c r="G11" i="2"/>
  <c r="D11" i="2"/>
  <c r="E11" i="2" s="1"/>
  <c r="L11" i="2" s="1"/>
  <c r="K10" i="2"/>
  <c r="G10" i="2"/>
  <c r="E10" i="2"/>
  <c r="L10" i="2" s="1"/>
  <c r="D10" i="2"/>
  <c r="K9" i="2"/>
  <c r="G9" i="2"/>
  <c r="D9" i="2"/>
  <c r="E9" i="2" s="1"/>
  <c r="L9" i="2" s="1"/>
  <c r="K8" i="2"/>
  <c r="G8" i="2"/>
  <c r="D8" i="2"/>
  <c r="E8" i="2" s="1"/>
  <c r="L8" i="2" s="1"/>
  <c r="K7" i="2"/>
  <c r="G7" i="2"/>
  <c r="D7" i="2"/>
  <c r="E7" i="2" s="1"/>
  <c r="L7" i="2" s="1"/>
  <c r="K6" i="2"/>
  <c r="K44" i="2" s="1"/>
  <c r="G6" i="2"/>
  <c r="E6" i="2"/>
  <c r="L6" i="2" s="1"/>
  <c r="D6" i="2"/>
  <c r="G5" i="2"/>
  <c r="D5" i="2"/>
  <c r="E5" i="2" s="1"/>
  <c r="L5" i="2" s="1"/>
  <c r="G4" i="2"/>
  <c r="E4" i="2"/>
  <c r="D4" i="2"/>
  <c r="E44" i="2" l="1"/>
  <c r="M14" i="2"/>
  <c r="G44" i="2"/>
  <c r="M24" i="2"/>
  <c r="M33" i="2"/>
  <c r="M43" i="2"/>
  <c r="L4" i="2"/>
  <c r="L44" i="2" s="1"/>
  <c r="D44" i="2"/>
  <c r="L155" i="1" l="1"/>
  <c r="L154" i="1"/>
  <c r="L153" i="1"/>
  <c r="M152" i="1" l="1"/>
  <c r="A164" i="1" l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comments1.xml><?xml version="1.0" encoding="utf-8"?>
<comments xmlns="http://schemas.openxmlformats.org/spreadsheetml/2006/main">
  <authors>
    <author>Windows User</author>
  </authors>
  <commentList>
    <comment ref="M152" authorId="0" shapeId="0">
      <text>
        <r>
          <rPr>
            <b/>
            <sz val="9"/>
            <color indexed="81"/>
            <rFont val="Tahoma"/>
            <family val="2"/>
          </rPr>
          <t>Quỹ HB: 1.171.804.000</t>
        </r>
      </text>
    </comment>
  </commentList>
</comments>
</file>

<file path=xl/sharedStrings.xml><?xml version="1.0" encoding="utf-8"?>
<sst xmlns="http://schemas.openxmlformats.org/spreadsheetml/2006/main" count="1368" uniqueCount="439">
  <si>
    <t>KHOA KINH TẾ VÀ PHÁT TRIỂN NÔNG THÔN</t>
  </si>
  <si>
    <t>TỔNG HỢP HỌC BỔNG SINH VIÊN HỌC KỲ 1 NĂM HỌC 2021-2022</t>
  </si>
  <si>
    <t>TT</t>
  </si>
  <si>
    <t>Mã SV</t>
  </si>
  <si>
    <t>Họ và tên</t>
  </si>
  <si>
    <t>Lớp</t>
  </si>
  <si>
    <t>Khoa</t>
  </si>
  <si>
    <t>ĐRL</t>
  </si>
  <si>
    <t>Ghi chú</t>
  </si>
  <si>
    <t>Khóa</t>
  </si>
  <si>
    <t>Nguyễn Thị Phương Anh</t>
  </si>
  <si>
    <t>K63KTB</t>
  </si>
  <si>
    <t>Kinh tế &amp; PTNT</t>
  </si>
  <si>
    <t>Xuất sắc</t>
  </si>
  <si>
    <t>63</t>
  </si>
  <si>
    <t xml:space="preserve"> 4.00</t>
  </si>
  <si>
    <t>XS</t>
  </si>
  <si>
    <t xml:space="preserve"> 9.29</t>
  </si>
  <si>
    <t>Đào Tuyết Nhung</t>
  </si>
  <si>
    <t xml:space="preserve"> 8.58</t>
  </si>
  <si>
    <t>Nguyễn Thị Phương Linh</t>
  </si>
  <si>
    <t>K63KTA</t>
  </si>
  <si>
    <t xml:space="preserve"> 8.82</t>
  </si>
  <si>
    <t>Nguyễn Mai Anh</t>
  </si>
  <si>
    <t>Tốt</t>
  </si>
  <si>
    <t>G</t>
  </si>
  <si>
    <t xml:space="preserve"> 9.02</t>
  </si>
  <si>
    <t>Vũ Thị Hương</t>
  </si>
  <si>
    <t xml:space="preserve"> 3.95</t>
  </si>
  <si>
    <t xml:space="preserve"> 8.56</t>
  </si>
  <si>
    <t>Hoàng Đức Hải</t>
  </si>
  <si>
    <t xml:space="preserve"> 3.93</t>
  </si>
  <si>
    <t xml:space="preserve"> 8.46</t>
  </si>
  <si>
    <t>Nguyễn Thị Nga</t>
  </si>
  <si>
    <t xml:space="preserve"> 8.61</t>
  </si>
  <si>
    <t>Phạm Thị Thu Trang</t>
  </si>
  <si>
    <t>K63KTC</t>
  </si>
  <si>
    <t xml:space="preserve"> 3.90</t>
  </si>
  <si>
    <t xml:space="preserve"> 8.52</t>
  </si>
  <si>
    <t>Lê Thị Nam</t>
  </si>
  <si>
    <t xml:space="preserve"> 8.77</t>
  </si>
  <si>
    <t>Đàm Hải Yến</t>
  </si>
  <si>
    <t xml:space="preserve"> 8.48</t>
  </si>
  <si>
    <t>Đinh Hồng Nhung</t>
  </si>
  <si>
    <t xml:space="preserve"> 8.68</t>
  </si>
  <si>
    <t>La Vi Hoa</t>
  </si>
  <si>
    <t xml:space="preserve"> 3.83</t>
  </si>
  <si>
    <t xml:space="preserve"> 8.74</t>
  </si>
  <si>
    <t>Nguyễn Xuân Khánh Minh</t>
  </si>
  <si>
    <t xml:space="preserve"> 3.82</t>
  </si>
  <si>
    <t>Bùi Đình Tấn</t>
  </si>
  <si>
    <t>Đỗ Thị Thanh Phương</t>
  </si>
  <si>
    <t xml:space="preserve"> 3.80</t>
  </si>
  <si>
    <t>Khúc Huyền My</t>
  </si>
  <si>
    <t>Lê Thành Đạt</t>
  </si>
  <si>
    <t>K63KTDTA</t>
  </si>
  <si>
    <t>Bổ sung 26/4</t>
  </si>
  <si>
    <t xml:space="preserve"> 8.83</t>
  </si>
  <si>
    <t>Sồng Thị Phúc</t>
  </si>
  <si>
    <t>K63KTNNA</t>
  </si>
  <si>
    <t>Trịnh Quang Luân</t>
  </si>
  <si>
    <t>Phạm Tâm Tâm</t>
  </si>
  <si>
    <t>Lừ Thị Thu</t>
  </si>
  <si>
    <t>K63KTNNE</t>
  </si>
  <si>
    <t xml:space="preserve"> 9.01</t>
  </si>
  <si>
    <t>CLC</t>
  </si>
  <si>
    <t>Lương Thị Nhung</t>
  </si>
  <si>
    <t>K63KTPT</t>
  </si>
  <si>
    <t xml:space="preserve"> 3.88</t>
  </si>
  <si>
    <t xml:space="preserve"> 8.95</t>
  </si>
  <si>
    <t>Vũ Thị Thu Trang</t>
  </si>
  <si>
    <t>Bổ sung thay bạn có điểm F</t>
  </si>
  <si>
    <t xml:space="preserve"> 3.53</t>
  </si>
  <si>
    <t xml:space="preserve"> 8.28</t>
  </si>
  <si>
    <t>ĐINH NGỌC ÁNH</t>
  </si>
  <si>
    <t>K63KTTCE</t>
  </si>
  <si>
    <t xml:space="preserve"> 3.96</t>
  </si>
  <si>
    <t>BÙI MINH HẰNG</t>
  </si>
  <si>
    <t>Xuất Xắc</t>
  </si>
  <si>
    <t xml:space="preserve"> 3.85</t>
  </si>
  <si>
    <t xml:space="preserve"> 8.49</t>
  </si>
  <si>
    <t>Nguyễn Quang Hưng</t>
  </si>
  <si>
    <t>K63KHDT</t>
  </si>
  <si>
    <t xml:space="preserve"> 3.76</t>
  </si>
  <si>
    <t xml:space="preserve"> 8.37</t>
  </si>
  <si>
    <t>Lưu Thị Yến</t>
  </si>
  <si>
    <t>K63PTNTP</t>
  </si>
  <si>
    <t xml:space="preserve"> 8.72</t>
  </si>
  <si>
    <t>Đinh Thị Thu Hằng</t>
  </si>
  <si>
    <t xml:space="preserve"> 3.81</t>
  </si>
  <si>
    <t xml:space="preserve"> 8.60</t>
  </si>
  <si>
    <t>Nguyễn Minh Hiếu</t>
  </si>
  <si>
    <t>K63QLKTB</t>
  </si>
  <si>
    <t xml:space="preserve"> 8.80</t>
  </si>
  <si>
    <t>Vàng Thị Sao</t>
  </si>
  <si>
    <t>Phạm Thị Duyên</t>
  </si>
  <si>
    <t xml:space="preserve"> 3.91</t>
  </si>
  <si>
    <t xml:space="preserve"> 8.66</t>
  </si>
  <si>
    <t>Bùi Thu Hà</t>
  </si>
  <si>
    <t>K63QLKT</t>
  </si>
  <si>
    <t xml:space="preserve"> 8.85</t>
  </si>
  <si>
    <t>Cà Văn Ngọc</t>
  </si>
  <si>
    <t>Khá</t>
  </si>
  <si>
    <t>K</t>
  </si>
  <si>
    <t xml:space="preserve"> 8.75</t>
  </si>
  <si>
    <t>Trần Thị Bích Phượng</t>
  </si>
  <si>
    <t xml:space="preserve">Lê Thị Ngọc Huyền </t>
  </si>
  <si>
    <t xml:space="preserve"> 3.86</t>
  </si>
  <si>
    <t>Nguyễn Thị Thùy</t>
  </si>
  <si>
    <t xml:space="preserve"> 3.84</t>
  </si>
  <si>
    <t>Trần Việt Hà</t>
  </si>
  <si>
    <t>K64 KTTCA</t>
  </si>
  <si>
    <t>64</t>
  </si>
  <si>
    <t xml:space="preserve"> 3.68</t>
  </si>
  <si>
    <t>Lương Thị Vân Anh</t>
  </si>
  <si>
    <t xml:space="preserve"> 3.65</t>
  </si>
  <si>
    <t xml:space="preserve"> 8.27</t>
  </si>
  <si>
    <t>Nguyễn Thị Trang</t>
  </si>
  <si>
    <t xml:space="preserve"> 3.59</t>
  </si>
  <si>
    <t xml:space="preserve"> 8.33</t>
  </si>
  <si>
    <t>Lê Mai Hồng Anh</t>
  </si>
  <si>
    <t xml:space="preserve"> 3.40</t>
  </si>
  <si>
    <t xml:space="preserve"> 8.10</t>
  </si>
  <si>
    <t>Trịnh Ngọc Ánh</t>
  </si>
  <si>
    <t>K64KTA</t>
  </si>
  <si>
    <t xml:space="preserve"> 3.67</t>
  </si>
  <si>
    <t xml:space="preserve"> 8.39</t>
  </si>
  <si>
    <t>Nguyễn Thị Thu Hà</t>
  </si>
  <si>
    <t xml:space="preserve"> 8.38</t>
  </si>
  <si>
    <t>Âu Đỗ Lan Anh</t>
  </si>
  <si>
    <t xml:space="preserve"> 3.57</t>
  </si>
  <si>
    <t xml:space="preserve"> 8.14</t>
  </si>
  <si>
    <t>Nguyễn Thị Diễu Thuý</t>
  </si>
  <si>
    <t xml:space="preserve"> 3.56</t>
  </si>
  <si>
    <t xml:space="preserve"> 8.22</t>
  </si>
  <si>
    <t>Nguyễn Phương Lan</t>
  </si>
  <si>
    <t xml:space="preserve"> 3.54</t>
  </si>
  <si>
    <t xml:space="preserve"> 8.26</t>
  </si>
  <si>
    <t>Nguyễn Kim Cương</t>
  </si>
  <si>
    <t xml:space="preserve"> 3.46</t>
  </si>
  <si>
    <t xml:space="preserve"> 7.97</t>
  </si>
  <si>
    <t>Lò Thị Thanh Nhàn</t>
  </si>
  <si>
    <t xml:space="preserve"> 3.45</t>
  </si>
  <si>
    <t xml:space="preserve"> 8.05</t>
  </si>
  <si>
    <t>Nguyễn Thị Huyền Trang</t>
  </si>
  <si>
    <t xml:space="preserve"> 8.04</t>
  </si>
  <si>
    <t>Mai Trung Kiên</t>
  </si>
  <si>
    <t>K64KTDTA</t>
  </si>
  <si>
    <t xml:space="preserve"> 3.50</t>
  </si>
  <si>
    <t xml:space="preserve"> 8.18</t>
  </si>
  <si>
    <t>Nguyễn Thị Lệ Cẩm</t>
  </si>
  <si>
    <t>K64KTNNA</t>
  </si>
  <si>
    <t>Xuất sắc</t>
  </si>
  <si>
    <t xml:space="preserve"> 9.03</t>
  </si>
  <si>
    <t>Phạm Đình Khiêm</t>
  </si>
  <si>
    <t>Đặng Lam Phương</t>
  </si>
  <si>
    <t>K64KTNNE</t>
  </si>
  <si>
    <t>Lê Thị Tố Uyên</t>
  </si>
  <si>
    <t>K64KTPT</t>
  </si>
  <si>
    <t xml:space="preserve"> 3.64</t>
  </si>
  <si>
    <t xml:space="preserve"> 8.44</t>
  </si>
  <si>
    <t>Nguyễn Thị Huệ</t>
  </si>
  <si>
    <t>K64KTTCE</t>
  </si>
  <si>
    <t>Xuất Sắc</t>
  </si>
  <si>
    <t>Bổ sung 21/4</t>
  </si>
  <si>
    <t xml:space="preserve"> 8.59</t>
  </si>
  <si>
    <t>Ngô Thị Thùy Dương</t>
  </si>
  <si>
    <t xml:space="preserve"> 3.71</t>
  </si>
  <si>
    <t>Nông Quang Tùng</t>
  </si>
  <si>
    <t>K64PTNTA</t>
  </si>
  <si>
    <t xml:space="preserve"> 3.16</t>
  </si>
  <si>
    <t xml:space="preserve"> 7.69</t>
  </si>
  <si>
    <t>K64QLKTA</t>
  </si>
  <si>
    <t xml:space="preserve"> 8.76</t>
  </si>
  <si>
    <t>Trần Thị Thùy Linh</t>
  </si>
  <si>
    <t xml:space="preserve"> 8.16</t>
  </si>
  <si>
    <t>Đinh Thị Thanh Hương</t>
  </si>
  <si>
    <t>K64QLNLA</t>
  </si>
  <si>
    <t xml:space="preserve"> 3.72</t>
  </si>
  <si>
    <t xml:space="preserve"> 8.50</t>
  </si>
  <si>
    <t>Phạm Ngọc Anh</t>
  </si>
  <si>
    <t>Hà Thị Thanh An</t>
  </si>
  <si>
    <t>K65KTB</t>
  </si>
  <si>
    <t>65</t>
  </si>
  <si>
    <t xml:space="preserve"> 8.71</t>
  </si>
  <si>
    <t>Lò Thị Hương Giang</t>
  </si>
  <si>
    <t>Nguyễn Thị Hậu</t>
  </si>
  <si>
    <t>Bùi Duy Hoàng</t>
  </si>
  <si>
    <t>K65KTA</t>
  </si>
  <si>
    <t xml:space="preserve"> 3.66</t>
  </si>
  <si>
    <t>Lê Thị Ngọc Anh</t>
  </si>
  <si>
    <t xml:space="preserve"> 3.61</t>
  </si>
  <si>
    <t xml:space="preserve"> 8.57</t>
  </si>
  <si>
    <t>Hà Thị Cẩm Ly</t>
  </si>
  <si>
    <t xml:space="preserve"> 3.52</t>
  </si>
  <si>
    <t xml:space="preserve"> 8.13</t>
  </si>
  <si>
    <t>Vũ Thị Thu Thủy</t>
  </si>
  <si>
    <t xml:space="preserve"> 8.35</t>
  </si>
  <si>
    <t>Phạm Văn Việt</t>
  </si>
  <si>
    <t xml:space="preserve"> 3.48</t>
  </si>
  <si>
    <t xml:space="preserve"> 8.24</t>
  </si>
  <si>
    <t>Trịnh Thị Anh</t>
  </si>
  <si>
    <t xml:space="preserve"> 3.47</t>
  </si>
  <si>
    <t>Lương Bá Khải</t>
  </si>
  <si>
    <t xml:space="preserve"> 3.44</t>
  </si>
  <si>
    <t xml:space="preserve"> 8.19</t>
  </si>
  <si>
    <t>Phan Thị Hồng Hạnh</t>
  </si>
  <si>
    <t>K65KTDTA</t>
  </si>
  <si>
    <t xml:space="preserve">Xuất sắc </t>
  </si>
  <si>
    <t>Nguyễn Thu Mai</t>
  </si>
  <si>
    <t>Đinh Khánh Đức</t>
  </si>
  <si>
    <t xml:space="preserve"> 3.39</t>
  </si>
  <si>
    <t>Phạm Thùy Dương</t>
  </si>
  <si>
    <t>K65KTNNA</t>
  </si>
  <si>
    <t xml:space="preserve"> 3.55</t>
  </si>
  <si>
    <t>Từ Phương Anh</t>
  </si>
  <si>
    <t xml:space="preserve"> 3.32</t>
  </si>
  <si>
    <t xml:space="preserve"> 8.17</t>
  </si>
  <si>
    <t>Trịnh Khắc Hào</t>
  </si>
  <si>
    <t xml:space="preserve"> 3.29</t>
  </si>
  <si>
    <t xml:space="preserve"> 7.89</t>
  </si>
  <si>
    <t>Nguyễn Thị Kim Oanh</t>
  </si>
  <si>
    <t xml:space="preserve"> 3.24</t>
  </si>
  <si>
    <t xml:space="preserve"> 7.62</t>
  </si>
  <si>
    <t>Trần Quỳnh Hoa</t>
  </si>
  <si>
    <t>K65KTNNE</t>
  </si>
  <si>
    <t>Khúc Thị Diệu Linh</t>
  </si>
  <si>
    <t>K65KTTCA</t>
  </si>
  <si>
    <t xml:space="preserve"> 8.70</t>
  </si>
  <si>
    <t xml:space="preserve">Nguyễn Thị Thanh Thủy </t>
  </si>
  <si>
    <t>Nguyễn Thị Minh Nguyệt</t>
  </si>
  <si>
    <t xml:space="preserve"> 3.34</t>
  </si>
  <si>
    <t xml:space="preserve"> 7.92</t>
  </si>
  <si>
    <t xml:space="preserve">Nguyễn Anh Thư </t>
  </si>
  <si>
    <t xml:space="preserve"> 3.30</t>
  </si>
  <si>
    <t xml:space="preserve"> 7.73</t>
  </si>
  <si>
    <t>Đặng Lê Tiến Thành</t>
  </si>
  <si>
    <t xml:space="preserve"> 7.86</t>
  </si>
  <si>
    <t xml:space="preserve">Hoàng Thị Thu Thúy </t>
  </si>
  <si>
    <t xml:space="preserve"> 7.66</t>
  </si>
  <si>
    <t>Hoàng Anh Đức</t>
  </si>
  <si>
    <t>K65KTTCE</t>
  </si>
  <si>
    <t xml:space="preserve"> 3.28</t>
  </si>
  <si>
    <t xml:space="preserve"> 7.87</t>
  </si>
  <si>
    <t xml:space="preserve">Nguyễn Đức Thành </t>
  </si>
  <si>
    <t>K65PTNTA</t>
  </si>
  <si>
    <t xml:space="preserve"> 3.26</t>
  </si>
  <si>
    <t xml:space="preserve"> 7.74</t>
  </si>
  <si>
    <t>Nguyễn Thị Ngọc Quỳnh</t>
  </si>
  <si>
    <t>K65QLKTA</t>
  </si>
  <si>
    <t xml:space="preserve"> 3.79</t>
  </si>
  <si>
    <t xml:space="preserve"> 8.81</t>
  </si>
  <si>
    <t>Nguyễn Thị Bích Hảo</t>
  </si>
  <si>
    <t xml:space="preserve"> 3.78</t>
  </si>
  <si>
    <t xml:space="preserve"> 8.64</t>
  </si>
  <si>
    <t>Nguyễn Thị Thảo</t>
  </si>
  <si>
    <t>Đoàn Thị Hải Châu</t>
  </si>
  <si>
    <t>Trần Quang Việt</t>
  </si>
  <si>
    <t xml:space="preserve"> 3.69</t>
  </si>
  <si>
    <t xml:space="preserve"> 8.40</t>
  </si>
  <si>
    <t>Đặng Thùy Giang</t>
  </si>
  <si>
    <t>K65QLNNLA</t>
  </si>
  <si>
    <t>Nguyễn Đỗ Luyến</t>
  </si>
  <si>
    <t xml:space="preserve"> 8.65</t>
  </si>
  <si>
    <t>Đỗ Thị Thu Thủy</t>
  </si>
  <si>
    <t>K66KTB</t>
  </si>
  <si>
    <t>66</t>
  </si>
  <si>
    <t xml:space="preserve"> 8.42</t>
  </si>
  <si>
    <t>Hà Quang Hiển</t>
  </si>
  <si>
    <t xml:space="preserve">K66KTA </t>
  </si>
  <si>
    <t>Trần Trung Cung</t>
  </si>
  <si>
    <t xml:space="preserve"> 3.58</t>
  </si>
  <si>
    <t>Nguyễn Hữu Hào</t>
  </si>
  <si>
    <t>0386086022</t>
  </si>
  <si>
    <t>Giỏi</t>
  </si>
  <si>
    <t xml:space="preserve"> 8.23</t>
  </si>
  <si>
    <t>Nông Duy Đức</t>
  </si>
  <si>
    <t xml:space="preserve"> 8.12</t>
  </si>
  <si>
    <t>Nguyễn Thị Thúy</t>
  </si>
  <si>
    <t xml:space="preserve"> 8.21</t>
  </si>
  <si>
    <t>Nguyễn Thị Kim Dung</t>
  </si>
  <si>
    <t>Nguyễn Thị Thu Thảo</t>
  </si>
  <si>
    <t xml:space="preserve"> 8.09</t>
  </si>
  <si>
    <t>Trần Thùy Dung</t>
  </si>
  <si>
    <t xml:space="preserve"> 8.03</t>
  </si>
  <si>
    <t>Phan Thị Lan  Anh</t>
  </si>
  <si>
    <t xml:space="preserve"> 3.42</t>
  </si>
  <si>
    <t xml:space="preserve"> 7.95</t>
  </si>
  <si>
    <t>Dương Thị Thuỳ Lương</t>
  </si>
  <si>
    <t xml:space="preserve"> 3.37</t>
  </si>
  <si>
    <t>Nguyễn Hồng Phúc</t>
  </si>
  <si>
    <t xml:space="preserve"> 7.93</t>
  </si>
  <si>
    <t>Khổng Vũ Hoàng</t>
  </si>
  <si>
    <t>Ngô Trà Giang</t>
  </si>
  <si>
    <t xml:space="preserve"> 7.94</t>
  </si>
  <si>
    <t>Nguyễn Thị Lan Anh</t>
  </si>
  <si>
    <t>K66KTDTA</t>
  </si>
  <si>
    <t xml:space="preserve"> 8.92</t>
  </si>
  <si>
    <t>Nguyễn Duy Phương</t>
  </si>
  <si>
    <t>Trần Thị Thanh Thúy</t>
  </si>
  <si>
    <t>Lương Phương Linh</t>
  </si>
  <si>
    <t xml:space="preserve"> 8.07</t>
  </si>
  <si>
    <t>Lương Thị Hà</t>
  </si>
  <si>
    <t xml:space="preserve"> 8.06</t>
  </si>
  <si>
    <t>Văn Thị Ngọc Ánh</t>
  </si>
  <si>
    <t>K66KTNNA</t>
  </si>
  <si>
    <t xml:space="preserve"> 3.12</t>
  </si>
  <si>
    <t xml:space="preserve"> 7.52</t>
  </si>
  <si>
    <t>Lê Thảo Nguyên</t>
  </si>
  <si>
    <t>0387619688</t>
  </si>
  <si>
    <t xml:space="preserve"> 2.94</t>
  </si>
  <si>
    <t xml:space="preserve"> 7.33</t>
  </si>
  <si>
    <t>Nguyễn Thị Thu Hằng</t>
  </si>
  <si>
    <t xml:space="preserve"> 2.74</t>
  </si>
  <si>
    <t xml:space="preserve"> 6.96</t>
  </si>
  <si>
    <t>Vũ Việt Trung</t>
  </si>
  <si>
    <t>K66KTNNE</t>
  </si>
  <si>
    <t xml:space="preserve"> 8.01</t>
  </si>
  <si>
    <t>Lê Thị Thanh Hương</t>
  </si>
  <si>
    <t>K66KTSA</t>
  </si>
  <si>
    <t xml:space="preserve"> 8.54</t>
  </si>
  <si>
    <t>Nguyễn Thu Hằng</t>
  </si>
  <si>
    <t xml:space="preserve"> 3.38</t>
  </si>
  <si>
    <t xml:space="preserve"> 7.76</t>
  </si>
  <si>
    <t>Lý Minh Lượng</t>
  </si>
  <si>
    <t xml:space="preserve"> 7.83</t>
  </si>
  <si>
    <t>Nguyễn Thị Vân Anh</t>
  </si>
  <si>
    <t>K66KTTCB</t>
  </si>
  <si>
    <t xml:space="preserve"> 8.62</t>
  </si>
  <si>
    <t>Trần Thị Hồng Nhung</t>
  </si>
  <si>
    <t>K66KTTCA</t>
  </si>
  <si>
    <t xml:space="preserve"> 3.43</t>
  </si>
  <si>
    <t>Đoàn Thị Quỳnh Trang</t>
  </si>
  <si>
    <t xml:space="preserve"> 8.00</t>
  </si>
  <si>
    <t>Phan Thị Vân Anh</t>
  </si>
  <si>
    <t>Phạm Văn Trường</t>
  </si>
  <si>
    <t>Lê Thị Thương</t>
  </si>
  <si>
    <t xml:space="preserve"> 3.17</t>
  </si>
  <si>
    <t xml:space="preserve"> 7.81</t>
  </si>
  <si>
    <t>Hán Thị Ánh Tuyết</t>
  </si>
  <si>
    <t>Bùi Thúy Hạnh</t>
  </si>
  <si>
    <t xml:space="preserve"> 3.14</t>
  </si>
  <si>
    <t xml:space="preserve"> 7.61</t>
  </si>
  <si>
    <t>Nghiêm Thị Hoài Thu</t>
  </si>
  <si>
    <t xml:space="preserve"> 3.10</t>
  </si>
  <si>
    <t xml:space="preserve"> 7.68</t>
  </si>
  <si>
    <t>Lương Hải Hà</t>
  </si>
  <si>
    <t xml:space="preserve"> 3.02</t>
  </si>
  <si>
    <t xml:space="preserve"> 7.50</t>
  </si>
  <si>
    <t>Nguyễn Anh Đào</t>
  </si>
  <si>
    <t xml:space="preserve"> 3.00</t>
  </si>
  <si>
    <t>Tạ Thị Hà My</t>
  </si>
  <si>
    <t xml:space="preserve"> 7.24</t>
  </si>
  <si>
    <t>Vũ Nguyễn Quỳnh Chi</t>
  </si>
  <si>
    <t>K66KTTCE</t>
  </si>
  <si>
    <t xml:space="preserve"> 9.04</t>
  </si>
  <si>
    <t>Nguyễn Phương Thảo</t>
  </si>
  <si>
    <t>Heng pheakdey</t>
  </si>
  <si>
    <t>K66PTNT</t>
  </si>
  <si>
    <t xml:space="preserve"> 3.25</t>
  </si>
  <si>
    <t xml:space="preserve"> 7.67</t>
  </si>
  <si>
    <t>Nguyễn Thị Thùy Trang</t>
  </si>
  <si>
    <t>K66QLKTA</t>
  </si>
  <si>
    <t>tốt</t>
  </si>
  <si>
    <t>Lê Mai Hương</t>
  </si>
  <si>
    <t>Nguyễn Hồ Hiệu</t>
  </si>
  <si>
    <t>Dương Thị Thu Hà</t>
  </si>
  <si>
    <t>Bùi Thị Hương</t>
  </si>
  <si>
    <t xml:space="preserve"> 3.21</t>
  </si>
  <si>
    <t>Nguyễn Ngọc Linh</t>
  </si>
  <si>
    <t>K66QLNNL</t>
  </si>
  <si>
    <t>Nguyễn Thanh Thảo</t>
  </si>
  <si>
    <t>Nguyễn Thị Phương Thảo</t>
  </si>
  <si>
    <t>Mai Thị Hạnh</t>
  </si>
  <si>
    <t>Doãn Quỳnh Hoa</t>
  </si>
  <si>
    <t xml:space="preserve"> 3.13</t>
  </si>
  <si>
    <t>Đinh Tiến Tuấn</t>
  </si>
  <si>
    <t>0384057809</t>
  </si>
  <si>
    <t>Có môn điểm F</t>
  </si>
  <si>
    <t>Có điểm F</t>
  </si>
  <si>
    <t>Trùng, Bỏ 1 suất</t>
  </si>
  <si>
    <t>Đỗ Thị Sang</t>
  </si>
  <si>
    <t>TB hệ 4</t>
  </si>
  <si>
    <t>TB hệ 10</t>
  </si>
  <si>
    <t>Loại HB</t>
  </si>
  <si>
    <t>Số tiền</t>
  </si>
  <si>
    <t>Danh sách gồm 148 sinh viên</t>
  </si>
  <si>
    <t>TTCE</t>
  </si>
  <si>
    <t>CT thường</t>
  </si>
  <si>
    <t>Khá (K)</t>
  </si>
  <si>
    <t>Giỏi (G)</t>
  </si>
  <si>
    <t>Xuất sắc (XS)</t>
  </si>
  <si>
    <t>Loại RL</t>
  </si>
  <si>
    <t>Bùi Anh Thư</t>
  </si>
  <si>
    <t xml:space="preserve"> 3.87</t>
  </si>
  <si>
    <t>Điểm RL XS nhưng mức lại để Tốt</t>
  </si>
  <si>
    <t>ĐRL cũ 79</t>
  </si>
  <si>
    <t>ĐRL cũ 72</t>
  </si>
  <si>
    <t>Bổ sung, thay bạn trùng</t>
  </si>
  <si>
    <t>QUỸ HỌC BỔNG KKHT CỦA SINH VIÊN KHOA KINH TẾ &amp; PTNT</t>
  </si>
  <si>
    <t>Kỳ 1 năm học 2021-2022</t>
  </si>
  <si>
    <t>BT</t>
  </si>
  <si>
    <t>NNE</t>
  </si>
  <si>
    <t>Ngành/khoá</t>
  </si>
  <si>
    <t>Số SV</t>
  </si>
  <si>
    <t>Hệ số</t>
  </si>
  <si>
    <t>Quỹ HBKKHT được cấp (đồng/5tháng)</t>
  </si>
  <si>
    <t>K62KTNNE</t>
  </si>
  <si>
    <t>K62KTTCE</t>
  </si>
  <si>
    <t>K63KT</t>
  </si>
  <si>
    <t>K63KTDT</t>
  </si>
  <si>
    <t>Bố sung thay 1 bạn có điểm F</t>
  </si>
  <si>
    <t>K64KT</t>
  </si>
  <si>
    <t>K64KTDT</t>
  </si>
  <si>
    <t>K64KTNE</t>
  </si>
  <si>
    <t>K64KTNN</t>
  </si>
  <si>
    <t>K64KTTC</t>
  </si>
  <si>
    <t>K64PTNT</t>
  </si>
  <si>
    <t>K64QLKT</t>
  </si>
  <si>
    <t>K64QLNL</t>
  </si>
  <si>
    <t>K65KT</t>
  </si>
  <si>
    <t>K65KTDT</t>
  </si>
  <si>
    <t>Bố sung</t>
  </si>
  <si>
    <t>K65KTTC</t>
  </si>
  <si>
    <t>K65PTNT</t>
  </si>
  <si>
    <t>K65QLKT</t>
  </si>
  <si>
    <t>K65QLNNL</t>
  </si>
  <si>
    <t>K66KT</t>
  </si>
  <si>
    <t>Bỏ 1, Bố sung 1</t>
  </si>
  <si>
    <t>K66KTDT</t>
  </si>
  <si>
    <t>K66KTNN</t>
  </si>
  <si>
    <t>K66KTTC</t>
  </si>
  <si>
    <t>K66QLKT</t>
  </si>
  <si>
    <t>Toàn khóa</t>
  </si>
  <si>
    <t>Số liệu tại thời điểm 04/5/2022</t>
  </si>
  <si>
    <t>Quỹ học bổng KKHT khoán theo ngành và khoá học</t>
  </si>
  <si>
    <t>ĐRL từ TB lên Khá (64 lên 75)</t>
  </si>
  <si>
    <t xml:space="preserve">Nguyễn Thị Tâm Như </t>
  </si>
  <si>
    <t>Thay bạn Huyền (634833)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</si>
</sst>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sz val="10"/>
      <color rgb="FFFF0000"/>
      <name val="Times New Roman"/>
      <family val="1"/>
    </font>
    <font>
      <sz val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1" fillId="0" borderId="0"/>
    <xf numFmtId="0" fontId="8" fillId="2" borderId="1" applyNumberFormat="0" applyAlignment="0" applyProtection="0">
      <alignment vertical="center"/>
    </xf>
    <xf numFmtId="0" fontId="10" fillId="0" borderId="0"/>
    <xf numFmtId="165" fontId="10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" fontId="3" fillId="0" borderId="3" xfId="0" quotePrefix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quotePrefix="1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vertical="center"/>
    </xf>
    <xf numFmtId="1" fontId="3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3" xfId="2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1" fontId="3" fillId="0" borderId="2" xfId="0" quotePrefix="1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12" fontId="3" fillId="0" borderId="3" xfId="0" applyNumberFormat="1" applyFont="1" applyFill="1" applyBorder="1" applyAlignment="1">
      <alignment vertical="center" wrapText="1"/>
    </xf>
    <xf numFmtId="0" fontId="3" fillId="0" borderId="3" xfId="2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vertical="center"/>
    </xf>
    <xf numFmtId="12" fontId="3" fillId="0" borderId="3" xfId="2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1" fontId="3" fillId="0" borderId="6" xfId="0" quotePrefix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9" fillId="0" borderId="0" xfId="0" quotePrefix="1" applyNumberFormat="1" applyFont="1" applyFill="1" applyBorder="1" applyAlignment="1">
      <alignment horizontal="left" vertical="center"/>
    </xf>
    <xf numFmtId="1" fontId="3" fillId="0" borderId="0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3" xfId="0" quotePrefix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3" fontId="4" fillId="0" borderId="0" xfId="4" applyNumberFormat="1" applyFont="1"/>
    <xf numFmtId="3" fontId="3" fillId="0" borderId="0" xfId="4" applyNumberFormat="1" applyFont="1"/>
    <xf numFmtId="0" fontId="3" fillId="0" borderId="4" xfId="0" applyFont="1" applyFill="1" applyBorder="1" applyAlignment="1">
      <alignment horizontal="center" vertical="center"/>
    </xf>
    <xf numFmtId="3" fontId="4" fillId="0" borderId="4" xfId="4" applyNumberFormat="1" applyFont="1" applyBorder="1" applyAlignment="1">
      <alignment horizontal="center" vertical="center"/>
    </xf>
    <xf numFmtId="3" fontId="3" fillId="0" borderId="4" xfId="4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3" xfId="4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1" fontId="3" fillId="3" borderId="3" xfId="0" quotePrefix="1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0" borderId="0" xfId="4" applyFont="1" applyAlignment="1">
      <alignment horizontal="center"/>
    </xf>
    <xf numFmtId="0" fontId="4" fillId="0" borderId="0" xfId="4" applyFont="1"/>
    <xf numFmtId="0" fontId="2" fillId="0" borderId="0" xfId="4" applyFont="1" applyBorder="1" applyAlignment="1">
      <alignment horizontal="center" vertical="center"/>
    </xf>
    <xf numFmtId="0" fontId="2" fillId="0" borderId="0" xfId="4" applyFont="1" applyAlignment="1"/>
    <xf numFmtId="0" fontId="2" fillId="0" borderId="4" xfId="4" applyFont="1" applyBorder="1" applyAlignment="1">
      <alignment horizontal="center" vertical="center"/>
    </xf>
    <xf numFmtId="3" fontId="2" fillId="0" borderId="4" xfId="4" applyNumberFormat="1" applyFont="1" applyBorder="1" applyAlignment="1">
      <alignment horizontal="left" vertical="top"/>
    </xf>
    <xf numFmtId="0" fontId="2" fillId="0" borderId="0" xfId="4" applyFont="1" applyAlignment="1">
      <alignment horizontal="center" vertical="center"/>
    </xf>
    <xf numFmtId="0" fontId="2" fillId="0" borderId="0" xfId="4" applyFont="1"/>
    <xf numFmtId="0" fontId="3" fillId="0" borderId="0" xfId="4" applyFont="1"/>
    <xf numFmtId="0" fontId="12" fillId="3" borderId="4" xfId="4" applyFont="1" applyFill="1" applyBorder="1" applyAlignment="1">
      <alignment horizontal="center" vertical="center"/>
    </xf>
    <xf numFmtId="0" fontId="3" fillId="3" borderId="4" xfId="4" applyFont="1" applyFill="1" applyBorder="1" applyAlignment="1">
      <alignment vertical="center"/>
    </xf>
    <xf numFmtId="0" fontId="3" fillId="3" borderId="4" xfId="4" applyFont="1" applyFill="1" applyBorder="1" applyAlignment="1">
      <alignment horizontal="center" vertical="center"/>
    </xf>
    <xf numFmtId="166" fontId="3" fillId="3" borderId="4" xfId="5" applyNumberFormat="1" applyFont="1" applyFill="1" applyBorder="1" applyAlignment="1">
      <alignment horizontal="center" vertical="center"/>
    </xf>
    <xf numFmtId="167" fontId="12" fillId="3" borderId="4" xfId="5" applyNumberFormat="1" applyFont="1" applyFill="1" applyBorder="1" applyAlignment="1">
      <alignment vertical="center"/>
    </xf>
    <xf numFmtId="0" fontId="4" fillId="3" borderId="4" xfId="4" applyFont="1" applyFill="1" applyBorder="1"/>
    <xf numFmtId="0" fontId="4" fillId="3" borderId="0" xfId="4" applyFont="1" applyFill="1" applyBorder="1"/>
    <xf numFmtId="0" fontId="4" fillId="3" borderId="0" xfId="4" applyFont="1" applyFill="1" applyAlignment="1">
      <alignment horizontal="center" vertical="center"/>
    </xf>
    <xf numFmtId="3" fontId="4" fillId="3" borderId="0" xfId="4" applyNumberFormat="1" applyFont="1" applyFill="1"/>
    <xf numFmtId="167" fontId="4" fillId="3" borderId="0" xfId="4" applyNumberFormat="1" applyFont="1" applyFill="1"/>
    <xf numFmtId="0" fontId="12" fillId="0" borderId="4" xfId="4" applyFont="1" applyFill="1" applyBorder="1" applyAlignment="1">
      <alignment horizontal="center" vertical="center"/>
    </xf>
    <xf numFmtId="0" fontId="3" fillId="0" borderId="4" xfId="4" applyFont="1" applyFill="1" applyBorder="1" applyAlignment="1">
      <alignment vertical="center"/>
    </xf>
    <xf numFmtId="0" fontId="3" fillId="0" borderId="4" xfId="4" applyFont="1" applyFill="1" applyBorder="1" applyAlignment="1">
      <alignment horizontal="center" vertical="center"/>
    </xf>
    <xf numFmtId="166" fontId="3" fillId="0" borderId="4" xfId="5" applyNumberFormat="1" applyFont="1" applyFill="1" applyBorder="1" applyAlignment="1">
      <alignment horizontal="center" vertical="center"/>
    </xf>
    <xf numFmtId="167" fontId="12" fillId="0" borderId="4" xfId="5" applyNumberFormat="1" applyFont="1" applyBorder="1" applyAlignment="1">
      <alignment vertical="center"/>
    </xf>
    <xf numFmtId="0" fontId="4" fillId="0" borderId="4" xfId="4" applyFont="1" applyBorder="1"/>
    <xf numFmtId="0" fontId="4" fillId="0" borderId="0" xfId="4" applyFont="1" applyBorder="1"/>
    <xf numFmtId="0" fontId="4" fillId="0" borderId="0" xfId="4" applyFont="1" applyAlignment="1">
      <alignment horizontal="center" vertical="center"/>
    </xf>
    <xf numFmtId="167" fontId="4" fillId="0" borderId="0" xfId="4" applyNumberFormat="1" applyFont="1"/>
    <xf numFmtId="0" fontId="4" fillId="0" borderId="0" xfId="4" applyFont="1" applyFill="1" applyAlignment="1">
      <alignment horizontal="center" vertical="center"/>
    </xf>
    <xf numFmtId="0" fontId="6" fillId="0" borderId="0" xfId="4" applyFont="1"/>
    <xf numFmtId="0" fontId="6" fillId="0" borderId="0" xfId="4" applyFont="1" applyAlignment="1">
      <alignment horizontal="center" vertical="center"/>
    </xf>
    <xf numFmtId="0" fontId="4" fillId="3" borderId="0" xfId="4" applyFont="1" applyFill="1"/>
    <xf numFmtId="0" fontId="3" fillId="0" borderId="4" xfId="4" applyFont="1" applyBorder="1" applyAlignment="1">
      <alignment vertical="center"/>
    </xf>
    <xf numFmtId="0" fontId="3" fillId="0" borderId="4" xfId="4" applyFont="1" applyBorder="1" applyAlignment="1">
      <alignment horizontal="center" vertical="center"/>
    </xf>
    <xf numFmtId="166" fontId="3" fillId="0" borderId="4" xfId="5" applyNumberFormat="1" applyFont="1" applyBorder="1" applyAlignment="1">
      <alignment horizontal="center" vertical="center"/>
    </xf>
    <xf numFmtId="0" fontId="4" fillId="0" borderId="4" xfId="4" applyFont="1" applyFill="1" applyBorder="1"/>
    <xf numFmtId="0" fontId="12" fillId="0" borderId="4" xfId="4" applyFont="1" applyBorder="1" applyAlignment="1">
      <alignment horizontal="center" vertical="center"/>
    </xf>
    <xf numFmtId="0" fontId="2" fillId="0" borderId="4" xfId="4" applyFont="1" applyBorder="1" applyAlignment="1">
      <alignment vertical="center"/>
    </xf>
    <xf numFmtId="0" fontId="13" fillId="0" borderId="4" xfId="4" applyFont="1" applyBorder="1" applyAlignment="1">
      <alignment horizontal="center" vertical="center"/>
    </xf>
    <xf numFmtId="167" fontId="13" fillId="0" borderId="4" xfId="5" applyNumberFormat="1" applyFont="1" applyBorder="1" applyAlignment="1">
      <alignment vertical="center"/>
    </xf>
    <xf numFmtId="167" fontId="14" fillId="0" borderId="0" xfId="4" applyNumberFormat="1" applyFont="1"/>
    <xf numFmtId="0" fontId="9" fillId="0" borderId="0" xfId="4" applyFont="1" applyAlignment="1"/>
    <xf numFmtId="0" fontId="9" fillId="0" borderId="11" xfId="4" applyFont="1" applyBorder="1" applyAlignment="1"/>
    <xf numFmtId="0" fontId="4" fillId="0" borderId="0" xfId="4" applyFont="1" applyAlignment="1">
      <alignment horizontal="center"/>
    </xf>
    <xf numFmtId="167" fontId="3" fillId="0" borderId="4" xfId="5" applyNumberFormat="1" applyFont="1" applyBorder="1" applyAlignment="1">
      <alignment vertical="center"/>
    </xf>
    <xf numFmtId="0" fontId="3" fillId="0" borderId="4" xfId="4" applyFont="1" applyFill="1" applyBorder="1"/>
    <xf numFmtId="0" fontId="3" fillId="0" borderId="0" xfId="4" applyFont="1" applyBorder="1"/>
    <xf numFmtId="0" fontId="3" fillId="0" borderId="0" xfId="4" applyFont="1" applyAlignment="1">
      <alignment horizontal="center" vertical="center"/>
    </xf>
    <xf numFmtId="167" fontId="3" fillId="0" borderId="0" xfId="4" applyNumberFormat="1" applyFont="1"/>
    <xf numFmtId="164" fontId="3" fillId="3" borderId="3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3" fontId="3" fillId="0" borderId="3" xfId="4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4" applyFont="1" applyAlignment="1">
      <alignment horizontal="center"/>
    </xf>
    <xf numFmtId="0" fontId="2" fillId="0" borderId="10" xfId="4" applyFont="1" applyBorder="1" applyAlignment="1">
      <alignment horizontal="center" vertical="center"/>
    </xf>
  </cellXfs>
  <cellStyles count="6">
    <cellStyle name="Comma 2" xfId="5"/>
    <cellStyle name="Normal" xfId="0" builtinId="0"/>
    <cellStyle name="Normal 2" xfId="2"/>
    <cellStyle name="Normal 3" xfId="1"/>
    <cellStyle name="Normal 4" xfId="4"/>
    <cellStyle name="Output 2" xfId="3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0</xdr:row>
      <xdr:rowOff>3175</xdr:rowOff>
    </xdr:from>
    <xdr:to>
      <xdr:col>8</xdr:col>
      <xdr:colOff>729866</xdr:colOff>
      <xdr:row>1</xdr:row>
      <xdr:rowOff>34925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62700" y="3175"/>
          <a:ext cx="386966" cy="193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Mẫu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64"/>
  <sheetViews>
    <sheetView tabSelected="1" zoomScaleNormal="100" workbookViewId="0">
      <selection activeCell="A3" sqref="A3"/>
    </sheetView>
  </sheetViews>
  <sheetFormatPr defaultRowHeight="12.75" x14ac:dyDescent="0.2"/>
  <cols>
    <col min="1" max="1" width="4.140625" style="49" customWidth="1"/>
    <col min="2" max="2" width="12.7109375" style="49" bestFit="1" customWidth="1"/>
    <col min="3" max="3" width="20.85546875" style="49" customWidth="1"/>
    <col min="4" max="4" width="13.28515625" style="49" bestFit="1" customWidth="1"/>
    <col min="5" max="5" width="14" style="49" bestFit="1" customWidth="1"/>
    <col min="6" max="6" width="8.85546875" style="50" customWidth="1"/>
    <col min="7" max="7" width="8.140625" style="50" bestFit="1" customWidth="1"/>
    <col min="8" max="8" width="4.7109375" style="49" bestFit="1" customWidth="1"/>
    <col min="9" max="9" width="9.140625" style="49"/>
    <col min="10" max="10" width="19" style="49" hidden="1" customWidth="1"/>
    <col min="11" max="12" width="9.140625" style="50"/>
    <col min="13" max="13" width="11.5703125" style="50" customWidth="1"/>
    <col min="14" max="14" width="11.5703125" style="49" bestFit="1" customWidth="1"/>
    <col min="15" max="15" width="5" style="49" customWidth="1"/>
    <col min="16" max="16384" width="9.140625" style="49"/>
  </cols>
  <sheetData>
    <row r="1" spans="1:32" s="31" customFormat="1" ht="19.5" customHeight="1" x14ac:dyDescent="0.2">
      <c r="A1" s="47" t="s">
        <v>0</v>
      </c>
      <c r="B1" s="34"/>
      <c r="F1" s="20"/>
      <c r="G1" s="20"/>
      <c r="K1" s="53" t="s">
        <v>388</v>
      </c>
      <c r="L1" s="54" t="s">
        <v>389</v>
      </c>
      <c r="M1" s="54" t="s">
        <v>390</v>
      </c>
      <c r="N1" s="54" t="s">
        <v>391</v>
      </c>
      <c r="O1" s="54" t="s">
        <v>65</v>
      </c>
      <c r="P1" s="54" t="s">
        <v>102</v>
      </c>
      <c r="Q1" s="54" t="s">
        <v>274</v>
      </c>
      <c r="R1" s="54" t="s">
        <v>13</v>
      </c>
      <c r="Z1" s="51" t="s">
        <v>102</v>
      </c>
      <c r="AA1" s="51" t="s">
        <v>274</v>
      </c>
      <c r="AB1" s="51" t="s">
        <v>13</v>
      </c>
      <c r="AC1" s="51"/>
      <c r="AD1" s="51" t="s">
        <v>102</v>
      </c>
      <c r="AE1" s="51" t="s">
        <v>274</v>
      </c>
      <c r="AF1" s="51" t="s">
        <v>13</v>
      </c>
    </row>
    <row r="2" spans="1:32" s="31" customFormat="1" ht="19.5" customHeight="1" x14ac:dyDescent="0.2">
      <c r="A2" s="123" t="s">
        <v>1</v>
      </c>
      <c r="B2" s="123"/>
      <c r="C2" s="123"/>
      <c r="D2" s="123"/>
      <c r="E2" s="123"/>
      <c r="F2" s="123"/>
      <c r="G2" s="123"/>
      <c r="H2" s="123"/>
      <c r="I2" s="123"/>
      <c r="K2" s="53"/>
      <c r="L2" s="55">
        <v>6750000</v>
      </c>
      <c r="M2" s="55">
        <v>7500000</v>
      </c>
      <c r="N2" s="55">
        <v>8500000</v>
      </c>
      <c r="O2" s="55"/>
      <c r="P2" s="55">
        <v>10500000</v>
      </c>
      <c r="Q2" s="55">
        <v>11500000</v>
      </c>
      <c r="R2" s="55">
        <v>12500000</v>
      </c>
      <c r="Z2" s="52">
        <v>6750000</v>
      </c>
      <c r="AA2" s="52">
        <v>7500000</v>
      </c>
      <c r="AB2" s="52">
        <v>8500000</v>
      </c>
      <c r="AC2" s="52" t="s">
        <v>387</v>
      </c>
      <c r="AD2" s="52">
        <v>10500000</v>
      </c>
      <c r="AE2" s="52">
        <v>11500000</v>
      </c>
      <c r="AF2" s="52">
        <v>12500000</v>
      </c>
    </row>
    <row r="3" spans="1:32" s="35" customFormat="1" ht="13.5" customHeight="1" x14ac:dyDescent="0.2">
      <c r="A3" s="22" t="s">
        <v>2</v>
      </c>
      <c r="B3" s="23" t="s">
        <v>3</v>
      </c>
      <c r="C3" s="24" t="s">
        <v>4</v>
      </c>
      <c r="D3" s="24" t="s">
        <v>5</v>
      </c>
      <c r="E3" s="24" t="s">
        <v>6</v>
      </c>
      <c r="F3" s="24" t="s">
        <v>382</v>
      </c>
      <c r="G3" s="24" t="s">
        <v>383</v>
      </c>
      <c r="H3" s="24" t="s">
        <v>7</v>
      </c>
      <c r="I3" s="24" t="s">
        <v>392</v>
      </c>
      <c r="J3" s="2" t="s">
        <v>8</v>
      </c>
      <c r="K3" s="22" t="s">
        <v>9</v>
      </c>
      <c r="L3" s="22" t="s">
        <v>384</v>
      </c>
      <c r="M3" s="22" t="s">
        <v>385</v>
      </c>
      <c r="N3" s="22" t="s">
        <v>8</v>
      </c>
      <c r="Q3" s="52"/>
      <c r="Z3" s="52">
        <v>6750000</v>
      </c>
      <c r="AA3" s="52">
        <v>7500000</v>
      </c>
      <c r="AB3" s="52">
        <v>8500000</v>
      </c>
      <c r="AC3" s="52" t="s">
        <v>387</v>
      </c>
      <c r="AD3" s="52">
        <v>10500000</v>
      </c>
      <c r="AE3" s="52">
        <v>11500000</v>
      </c>
      <c r="AF3" s="52">
        <v>12500000</v>
      </c>
    </row>
    <row r="4" spans="1:32" s="35" customFormat="1" ht="13.5" customHeight="1" x14ac:dyDescent="0.2">
      <c r="A4" s="25">
        <f t="shared" ref="A4:A35" si="0">ROW()-3</f>
        <v>1</v>
      </c>
      <c r="B4" s="26">
        <v>635004</v>
      </c>
      <c r="C4" s="25" t="s">
        <v>10</v>
      </c>
      <c r="D4" s="25" t="s">
        <v>11</v>
      </c>
      <c r="E4" s="25" t="s">
        <v>12</v>
      </c>
      <c r="F4" s="27" t="s">
        <v>15</v>
      </c>
      <c r="G4" s="28" t="s">
        <v>17</v>
      </c>
      <c r="H4" s="28">
        <v>95</v>
      </c>
      <c r="I4" s="28" t="s">
        <v>13</v>
      </c>
      <c r="J4" s="56"/>
      <c r="K4" s="28" t="s">
        <v>14</v>
      </c>
      <c r="L4" s="28" t="s">
        <v>16</v>
      </c>
      <c r="M4" s="57">
        <v>8500000</v>
      </c>
      <c r="N4" s="25"/>
    </row>
    <row r="5" spans="1:32" s="35" customFormat="1" ht="13.5" customHeight="1" x14ac:dyDescent="0.2">
      <c r="A5" s="4">
        <f t="shared" si="0"/>
        <v>2</v>
      </c>
      <c r="B5" s="5">
        <v>635059</v>
      </c>
      <c r="C5" s="4" t="s">
        <v>18</v>
      </c>
      <c r="D5" s="4" t="s">
        <v>11</v>
      </c>
      <c r="E5" s="4" t="s">
        <v>12</v>
      </c>
      <c r="F5" s="29" t="s">
        <v>15</v>
      </c>
      <c r="G5" s="6" t="s">
        <v>19</v>
      </c>
      <c r="H5" s="6">
        <v>95</v>
      </c>
      <c r="I5" s="6" t="s">
        <v>13</v>
      </c>
      <c r="J5" s="58"/>
      <c r="K5" s="6" t="s">
        <v>14</v>
      </c>
      <c r="L5" s="6" t="s">
        <v>16</v>
      </c>
      <c r="M5" s="59">
        <v>8500000</v>
      </c>
      <c r="N5" s="4"/>
    </row>
    <row r="6" spans="1:32" s="35" customFormat="1" ht="13.5" customHeight="1" x14ac:dyDescent="0.2">
      <c r="A6" s="4">
        <f t="shared" si="0"/>
        <v>3</v>
      </c>
      <c r="B6" s="5">
        <v>634932</v>
      </c>
      <c r="C6" s="36" t="s">
        <v>20</v>
      </c>
      <c r="D6" s="7" t="s">
        <v>21</v>
      </c>
      <c r="E6" s="4" t="s">
        <v>12</v>
      </c>
      <c r="F6" s="29" t="s">
        <v>15</v>
      </c>
      <c r="G6" s="6" t="s">
        <v>22</v>
      </c>
      <c r="H6" s="6">
        <v>93</v>
      </c>
      <c r="I6" s="6" t="s">
        <v>13</v>
      </c>
      <c r="J6" s="58"/>
      <c r="K6" s="6" t="s">
        <v>14</v>
      </c>
      <c r="L6" s="6" t="s">
        <v>16</v>
      </c>
      <c r="M6" s="59">
        <v>8500000</v>
      </c>
      <c r="N6" s="4"/>
    </row>
    <row r="7" spans="1:32" s="35" customFormat="1" ht="13.5" customHeight="1" x14ac:dyDescent="0.2">
      <c r="A7" s="4">
        <f t="shared" si="0"/>
        <v>4</v>
      </c>
      <c r="B7" s="5">
        <v>634504</v>
      </c>
      <c r="C7" s="36" t="s">
        <v>23</v>
      </c>
      <c r="D7" s="7" t="s">
        <v>21</v>
      </c>
      <c r="E7" s="4" t="s">
        <v>12</v>
      </c>
      <c r="F7" s="29" t="s">
        <v>15</v>
      </c>
      <c r="G7" s="6" t="s">
        <v>26</v>
      </c>
      <c r="H7" s="6">
        <v>86</v>
      </c>
      <c r="I7" s="6" t="s">
        <v>24</v>
      </c>
      <c r="J7" s="58"/>
      <c r="K7" s="6" t="s">
        <v>14</v>
      </c>
      <c r="L7" s="6" t="s">
        <v>25</v>
      </c>
      <c r="M7" s="59">
        <v>7500000</v>
      </c>
      <c r="N7" s="4"/>
    </row>
    <row r="8" spans="1:32" s="35" customFormat="1" ht="13.5" customHeight="1" x14ac:dyDescent="0.2">
      <c r="A8" s="4">
        <f t="shared" si="0"/>
        <v>5</v>
      </c>
      <c r="B8" s="5">
        <v>634835</v>
      </c>
      <c r="C8" s="4" t="s">
        <v>27</v>
      </c>
      <c r="D8" s="4" t="s">
        <v>11</v>
      </c>
      <c r="E8" s="4" t="s">
        <v>12</v>
      </c>
      <c r="F8" s="29" t="s">
        <v>28</v>
      </c>
      <c r="G8" s="6" t="s">
        <v>29</v>
      </c>
      <c r="H8" s="6">
        <v>85</v>
      </c>
      <c r="I8" s="6" t="s">
        <v>24</v>
      </c>
      <c r="J8" s="58"/>
      <c r="K8" s="6" t="s">
        <v>14</v>
      </c>
      <c r="L8" s="6" t="s">
        <v>25</v>
      </c>
      <c r="M8" s="59">
        <v>7500000</v>
      </c>
      <c r="N8" s="4"/>
    </row>
    <row r="9" spans="1:32" s="35" customFormat="1" ht="13.5" customHeight="1" x14ac:dyDescent="0.2">
      <c r="A9" s="4">
        <f t="shared" si="0"/>
        <v>6</v>
      </c>
      <c r="B9" s="5">
        <v>635018</v>
      </c>
      <c r="C9" s="4" t="s">
        <v>30</v>
      </c>
      <c r="D9" s="4" t="s">
        <v>11</v>
      </c>
      <c r="E9" s="4" t="s">
        <v>12</v>
      </c>
      <c r="F9" s="29" t="s">
        <v>31</v>
      </c>
      <c r="G9" s="6" t="s">
        <v>32</v>
      </c>
      <c r="H9" s="6">
        <v>85</v>
      </c>
      <c r="I9" s="6" t="s">
        <v>24</v>
      </c>
      <c r="J9" s="58"/>
      <c r="K9" s="6" t="s">
        <v>14</v>
      </c>
      <c r="L9" s="6" t="s">
        <v>25</v>
      </c>
      <c r="M9" s="59">
        <v>7500000</v>
      </c>
      <c r="N9" s="4"/>
    </row>
    <row r="10" spans="1:32" s="35" customFormat="1" ht="13.5" customHeight="1" x14ac:dyDescent="0.2">
      <c r="A10" s="4">
        <f t="shared" si="0"/>
        <v>7</v>
      </c>
      <c r="B10" s="5">
        <v>635049</v>
      </c>
      <c r="C10" s="4" t="s">
        <v>33</v>
      </c>
      <c r="D10" s="4" t="s">
        <v>11</v>
      </c>
      <c r="E10" s="4" t="s">
        <v>12</v>
      </c>
      <c r="F10" s="29" t="s">
        <v>31</v>
      </c>
      <c r="G10" s="6" t="s">
        <v>34</v>
      </c>
      <c r="H10" s="6">
        <v>85</v>
      </c>
      <c r="I10" s="6" t="s">
        <v>24</v>
      </c>
      <c r="J10" s="58"/>
      <c r="K10" s="6" t="s">
        <v>14</v>
      </c>
      <c r="L10" s="6" t="s">
        <v>25</v>
      </c>
      <c r="M10" s="59">
        <v>7500000</v>
      </c>
      <c r="N10" s="4"/>
    </row>
    <row r="11" spans="1:32" s="35" customFormat="1" ht="13.5" customHeight="1" x14ac:dyDescent="0.2">
      <c r="A11" s="4">
        <f t="shared" si="0"/>
        <v>8</v>
      </c>
      <c r="B11" s="5">
        <v>634774</v>
      </c>
      <c r="C11" s="4" t="s">
        <v>35</v>
      </c>
      <c r="D11" s="4" t="s">
        <v>36</v>
      </c>
      <c r="E11" s="4" t="s">
        <v>12</v>
      </c>
      <c r="F11" s="29" t="s">
        <v>37</v>
      </c>
      <c r="G11" s="6" t="s">
        <v>38</v>
      </c>
      <c r="H11" s="8">
        <v>97</v>
      </c>
      <c r="I11" s="8" t="s">
        <v>13</v>
      </c>
      <c r="J11" s="58"/>
      <c r="K11" s="6" t="s">
        <v>14</v>
      </c>
      <c r="L11" s="6" t="s">
        <v>16</v>
      </c>
      <c r="M11" s="59">
        <v>8500000</v>
      </c>
      <c r="N11" s="4"/>
    </row>
    <row r="12" spans="1:32" s="35" customFormat="1" ht="13.5" customHeight="1" x14ac:dyDescent="0.2">
      <c r="A12" s="4">
        <f t="shared" si="0"/>
        <v>9</v>
      </c>
      <c r="B12" s="5">
        <v>634944</v>
      </c>
      <c r="C12" s="36" t="s">
        <v>39</v>
      </c>
      <c r="D12" s="7" t="s">
        <v>21</v>
      </c>
      <c r="E12" s="4" t="s">
        <v>12</v>
      </c>
      <c r="F12" s="29" t="s">
        <v>37</v>
      </c>
      <c r="G12" s="6" t="s">
        <v>40</v>
      </c>
      <c r="H12" s="6">
        <v>95</v>
      </c>
      <c r="I12" s="6" t="s">
        <v>13</v>
      </c>
      <c r="J12" s="58"/>
      <c r="K12" s="6" t="s">
        <v>14</v>
      </c>
      <c r="L12" s="6" t="s">
        <v>16</v>
      </c>
      <c r="M12" s="59">
        <v>8500000</v>
      </c>
      <c r="N12" s="4"/>
    </row>
    <row r="13" spans="1:32" s="35" customFormat="1" ht="13.5" customHeight="1" x14ac:dyDescent="0.2">
      <c r="A13" s="4">
        <f t="shared" si="0"/>
        <v>10</v>
      </c>
      <c r="B13" s="5">
        <v>634880</v>
      </c>
      <c r="C13" s="4" t="s">
        <v>41</v>
      </c>
      <c r="D13" s="4" t="s">
        <v>11</v>
      </c>
      <c r="E13" s="4" t="s">
        <v>12</v>
      </c>
      <c r="F13" s="29" t="s">
        <v>37</v>
      </c>
      <c r="G13" s="6" t="s">
        <v>42</v>
      </c>
      <c r="H13" s="6">
        <v>87</v>
      </c>
      <c r="I13" s="6" t="s">
        <v>24</v>
      </c>
      <c r="J13" s="58"/>
      <c r="K13" s="6" t="s">
        <v>14</v>
      </c>
      <c r="L13" s="6" t="s">
        <v>25</v>
      </c>
      <c r="M13" s="59">
        <v>7500000</v>
      </c>
      <c r="N13" s="4"/>
    </row>
    <row r="14" spans="1:32" s="35" customFormat="1" ht="13.5" customHeight="1" x14ac:dyDescent="0.2">
      <c r="A14" s="4">
        <f t="shared" si="0"/>
        <v>11</v>
      </c>
      <c r="B14" s="5">
        <v>635057</v>
      </c>
      <c r="C14" s="4" t="s">
        <v>43</v>
      </c>
      <c r="D14" s="4" t="s">
        <v>11</v>
      </c>
      <c r="E14" s="4" t="s">
        <v>12</v>
      </c>
      <c r="F14" s="29" t="s">
        <v>37</v>
      </c>
      <c r="G14" s="6" t="s">
        <v>44</v>
      </c>
      <c r="H14" s="6">
        <v>85</v>
      </c>
      <c r="I14" s="6" t="s">
        <v>24</v>
      </c>
      <c r="J14" s="58"/>
      <c r="K14" s="6" t="s">
        <v>14</v>
      </c>
      <c r="L14" s="6" t="s">
        <v>25</v>
      </c>
      <c r="M14" s="59">
        <v>7500000</v>
      </c>
      <c r="N14" s="4"/>
    </row>
    <row r="15" spans="1:32" s="35" customFormat="1" ht="13.5" customHeight="1" x14ac:dyDescent="0.2">
      <c r="A15" s="4">
        <f t="shared" si="0"/>
        <v>12</v>
      </c>
      <c r="B15" s="5">
        <v>634922</v>
      </c>
      <c r="C15" s="36" t="s">
        <v>45</v>
      </c>
      <c r="D15" s="7" t="s">
        <v>21</v>
      </c>
      <c r="E15" s="4" t="s">
        <v>12</v>
      </c>
      <c r="F15" s="29" t="s">
        <v>46</v>
      </c>
      <c r="G15" s="6" t="s">
        <v>47</v>
      </c>
      <c r="H15" s="6">
        <v>87</v>
      </c>
      <c r="I15" s="6" t="s">
        <v>24</v>
      </c>
      <c r="J15" s="58"/>
      <c r="K15" s="6" t="s">
        <v>14</v>
      </c>
      <c r="L15" s="6" t="s">
        <v>25</v>
      </c>
      <c r="M15" s="59">
        <v>7500000</v>
      </c>
      <c r="N15" s="4"/>
    </row>
    <row r="16" spans="1:32" s="35" customFormat="1" ht="13.5" customHeight="1" x14ac:dyDescent="0.2">
      <c r="A16" s="4">
        <f t="shared" si="0"/>
        <v>13</v>
      </c>
      <c r="B16" s="5">
        <v>634845</v>
      </c>
      <c r="C16" s="4" t="s">
        <v>48</v>
      </c>
      <c r="D16" s="4" t="s">
        <v>11</v>
      </c>
      <c r="E16" s="4" t="s">
        <v>12</v>
      </c>
      <c r="F16" s="29" t="s">
        <v>49</v>
      </c>
      <c r="G16" s="6" t="s">
        <v>32</v>
      </c>
      <c r="H16" s="6">
        <v>95</v>
      </c>
      <c r="I16" s="6" t="s">
        <v>13</v>
      </c>
      <c r="J16" s="58"/>
      <c r="K16" s="6" t="s">
        <v>14</v>
      </c>
      <c r="L16" s="6" t="s">
        <v>16</v>
      </c>
      <c r="M16" s="59">
        <v>8500000</v>
      </c>
      <c r="N16" s="4"/>
    </row>
    <row r="17" spans="1:14" s="35" customFormat="1" ht="13.5" customHeight="1" x14ac:dyDescent="0.2">
      <c r="A17" s="4">
        <f t="shared" si="0"/>
        <v>14</v>
      </c>
      <c r="B17" s="5">
        <v>634958</v>
      </c>
      <c r="C17" s="36" t="s">
        <v>50</v>
      </c>
      <c r="D17" s="7" t="s">
        <v>21</v>
      </c>
      <c r="E17" s="4" t="s">
        <v>12</v>
      </c>
      <c r="F17" s="29" t="s">
        <v>49</v>
      </c>
      <c r="G17" s="6" t="s">
        <v>32</v>
      </c>
      <c r="H17" s="6">
        <v>88</v>
      </c>
      <c r="I17" s="6" t="s">
        <v>24</v>
      </c>
      <c r="J17" s="58"/>
      <c r="K17" s="6" t="s">
        <v>14</v>
      </c>
      <c r="L17" s="6" t="s">
        <v>25</v>
      </c>
      <c r="M17" s="59">
        <v>7500000</v>
      </c>
      <c r="N17" s="4"/>
    </row>
    <row r="18" spans="1:14" s="35" customFormat="1" ht="13.5" customHeight="1" x14ac:dyDescent="0.2">
      <c r="A18" s="4">
        <f t="shared" si="0"/>
        <v>15</v>
      </c>
      <c r="B18" s="5">
        <v>634759</v>
      </c>
      <c r="C18" s="4" t="s">
        <v>51</v>
      </c>
      <c r="D18" s="4" t="s">
        <v>36</v>
      </c>
      <c r="E18" s="4" t="s">
        <v>12</v>
      </c>
      <c r="F18" s="29" t="s">
        <v>52</v>
      </c>
      <c r="G18" s="6" t="s">
        <v>29</v>
      </c>
      <c r="H18" s="8">
        <v>90</v>
      </c>
      <c r="I18" s="8" t="s">
        <v>13</v>
      </c>
      <c r="J18" s="58"/>
      <c r="K18" s="6" t="s">
        <v>14</v>
      </c>
      <c r="L18" s="6" t="s">
        <v>16</v>
      </c>
      <c r="M18" s="59">
        <v>8500000</v>
      </c>
      <c r="N18" s="4"/>
    </row>
    <row r="19" spans="1:14" s="35" customFormat="1" ht="13.5" customHeight="1" x14ac:dyDescent="0.2">
      <c r="A19" s="4">
        <f t="shared" si="0"/>
        <v>16</v>
      </c>
      <c r="B19" s="5">
        <v>634748</v>
      </c>
      <c r="C19" s="4" t="s">
        <v>53</v>
      </c>
      <c r="D19" s="4" t="s">
        <v>36</v>
      </c>
      <c r="E19" s="4" t="s">
        <v>12</v>
      </c>
      <c r="F19" s="29" t="s">
        <v>52</v>
      </c>
      <c r="G19" s="6" t="s">
        <v>38</v>
      </c>
      <c r="H19" s="8">
        <v>90</v>
      </c>
      <c r="I19" s="8" t="s">
        <v>13</v>
      </c>
      <c r="J19" s="58"/>
      <c r="K19" s="6" t="s">
        <v>14</v>
      </c>
      <c r="L19" s="6" t="s">
        <v>16</v>
      </c>
      <c r="M19" s="59">
        <v>8500000</v>
      </c>
      <c r="N19" s="4"/>
    </row>
    <row r="20" spans="1:14" s="35" customFormat="1" ht="13.5" customHeight="1" x14ac:dyDescent="0.2">
      <c r="A20" s="4">
        <f t="shared" si="0"/>
        <v>17</v>
      </c>
      <c r="B20" s="5">
        <v>635135</v>
      </c>
      <c r="C20" s="4" t="s">
        <v>54</v>
      </c>
      <c r="D20" s="4" t="s">
        <v>55</v>
      </c>
      <c r="E20" s="4" t="s">
        <v>12</v>
      </c>
      <c r="F20" s="29" t="s">
        <v>15</v>
      </c>
      <c r="G20" s="6" t="s">
        <v>57</v>
      </c>
      <c r="H20" s="6">
        <v>87</v>
      </c>
      <c r="I20" s="6" t="s">
        <v>24</v>
      </c>
      <c r="J20" s="58" t="s">
        <v>56</v>
      </c>
      <c r="K20" s="6" t="s">
        <v>14</v>
      </c>
      <c r="L20" s="6" t="s">
        <v>25</v>
      </c>
      <c r="M20" s="59">
        <v>7500000</v>
      </c>
      <c r="N20" s="4"/>
    </row>
    <row r="21" spans="1:14" s="35" customFormat="1" ht="13.5" customHeight="1" x14ac:dyDescent="0.2">
      <c r="A21" s="4">
        <f t="shared" si="0"/>
        <v>18</v>
      </c>
      <c r="B21" s="5">
        <v>635233</v>
      </c>
      <c r="C21" s="4" t="s">
        <v>58</v>
      </c>
      <c r="D21" s="4" t="s">
        <v>59</v>
      </c>
      <c r="E21" s="4" t="s">
        <v>12</v>
      </c>
      <c r="F21" s="29" t="s">
        <v>15</v>
      </c>
      <c r="G21" s="6" t="s">
        <v>47</v>
      </c>
      <c r="H21" s="6">
        <v>90</v>
      </c>
      <c r="I21" s="6" t="s">
        <v>13</v>
      </c>
      <c r="J21" s="58"/>
      <c r="K21" s="6" t="s">
        <v>14</v>
      </c>
      <c r="L21" s="6" t="s">
        <v>16</v>
      </c>
      <c r="M21" s="59">
        <v>8500000</v>
      </c>
      <c r="N21" s="4"/>
    </row>
    <row r="22" spans="1:14" s="35" customFormat="1" ht="13.5" customHeight="1" x14ac:dyDescent="0.2">
      <c r="A22" s="4">
        <f t="shared" si="0"/>
        <v>19</v>
      </c>
      <c r="B22" s="5">
        <v>635226</v>
      </c>
      <c r="C22" s="4" t="s">
        <v>60</v>
      </c>
      <c r="D22" s="4" t="s">
        <v>59</v>
      </c>
      <c r="E22" s="4" t="s">
        <v>12</v>
      </c>
      <c r="F22" s="29" t="s">
        <v>37</v>
      </c>
      <c r="G22" s="6" t="s">
        <v>57</v>
      </c>
      <c r="H22" s="6">
        <v>97</v>
      </c>
      <c r="I22" s="6" t="s">
        <v>13</v>
      </c>
      <c r="J22" s="58"/>
      <c r="K22" s="6" t="s">
        <v>14</v>
      </c>
      <c r="L22" s="6" t="s">
        <v>16</v>
      </c>
      <c r="M22" s="59">
        <v>8500000</v>
      </c>
      <c r="N22" s="4"/>
    </row>
    <row r="23" spans="1:14" s="35" customFormat="1" ht="13.5" customHeight="1" x14ac:dyDescent="0.2">
      <c r="A23" s="4">
        <f t="shared" si="0"/>
        <v>20</v>
      </c>
      <c r="B23" s="5">
        <v>635240</v>
      </c>
      <c r="C23" s="4" t="s">
        <v>61</v>
      </c>
      <c r="D23" s="4" t="s">
        <v>59</v>
      </c>
      <c r="E23" s="4" t="s">
        <v>12</v>
      </c>
      <c r="F23" s="29" t="s">
        <v>37</v>
      </c>
      <c r="G23" s="6" t="s">
        <v>42</v>
      </c>
      <c r="H23" s="6">
        <v>90</v>
      </c>
      <c r="I23" s="6" t="s">
        <v>13</v>
      </c>
      <c r="J23" s="58"/>
      <c r="K23" s="6" t="s">
        <v>14</v>
      </c>
      <c r="L23" s="6" t="s">
        <v>16</v>
      </c>
      <c r="M23" s="59">
        <v>8500000</v>
      </c>
      <c r="N23" s="4"/>
    </row>
    <row r="24" spans="1:14" s="35" customFormat="1" ht="13.5" customHeight="1" x14ac:dyDescent="0.2">
      <c r="A24" s="4">
        <f t="shared" si="0"/>
        <v>21</v>
      </c>
      <c r="B24" s="5">
        <v>635305</v>
      </c>
      <c r="C24" s="4" t="s">
        <v>62</v>
      </c>
      <c r="D24" s="4" t="s">
        <v>63</v>
      </c>
      <c r="E24" s="4" t="s">
        <v>12</v>
      </c>
      <c r="F24" s="29" t="s">
        <v>15</v>
      </c>
      <c r="G24" s="6" t="s">
        <v>64</v>
      </c>
      <c r="H24" s="6">
        <v>95</v>
      </c>
      <c r="I24" s="6" t="s">
        <v>13</v>
      </c>
      <c r="J24" s="58"/>
      <c r="K24" s="6" t="s">
        <v>14</v>
      </c>
      <c r="L24" s="6" t="s">
        <v>16</v>
      </c>
      <c r="M24" s="59">
        <v>12500000</v>
      </c>
      <c r="N24" s="4" t="s">
        <v>65</v>
      </c>
    </row>
    <row r="25" spans="1:14" s="35" customFormat="1" ht="13.5" customHeight="1" x14ac:dyDescent="0.2">
      <c r="A25" s="4">
        <f t="shared" si="0"/>
        <v>22</v>
      </c>
      <c r="B25" s="5">
        <v>635412</v>
      </c>
      <c r="C25" s="4" t="s">
        <v>66</v>
      </c>
      <c r="D25" s="4" t="s">
        <v>67</v>
      </c>
      <c r="E25" s="4" t="s">
        <v>12</v>
      </c>
      <c r="F25" s="29" t="s">
        <v>68</v>
      </c>
      <c r="G25" s="6" t="s">
        <v>69</v>
      </c>
      <c r="H25" s="6">
        <v>90</v>
      </c>
      <c r="I25" s="6" t="s">
        <v>13</v>
      </c>
      <c r="J25" s="58"/>
      <c r="K25" s="6" t="s">
        <v>14</v>
      </c>
      <c r="L25" s="6" t="s">
        <v>16</v>
      </c>
      <c r="M25" s="59">
        <v>8500000</v>
      </c>
      <c r="N25" s="4"/>
    </row>
    <row r="26" spans="1:14" s="35" customFormat="1" ht="13.5" customHeight="1" x14ac:dyDescent="0.2">
      <c r="A26" s="4">
        <f t="shared" si="0"/>
        <v>23</v>
      </c>
      <c r="B26" s="5">
        <v>635074</v>
      </c>
      <c r="C26" s="4" t="s">
        <v>70</v>
      </c>
      <c r="D26" s="4" t="s">
        <v>67</v>
      </c>
      <c r="E26" s="4" t="s">
        <v>12</v>
      </c>
      <c r="F26" s="29" t="s">
        <v>52</v>
      </c>
      <c r="G26" s="6" t="s">
        <v>44</v>
      </c>
      <c r="H26" s="6">
        <v>93</v>
      </c>
      <c r="I26" s="6" t="s">
        <v>13</v>
      </c>
      <c r="J26" s="58"/>
      <c r="K26" s="6" t="s">
        <v>14</v>
      </c>
      <c r="L26" s="6" t="s">
        <v>16</v>
      </c>
      <c r="M26" s="59">
        <v>8500000</v>
      </c>
      <c r="N26" s="4"/>
    </row>
    <row r="27" spans="1:14" s="35" customFormat="1" ht="13.5" customHeight="1" x14ac:dyDescent="0.2">
      <c r="A27" s="4">
        <f t="shared" si="0"/>
        <v>24</v>
      </c>
      <c r="B27" s="5">
        <v>635073</v>
      </c>
      <c r="C27" s="19" t="s">
        <v>393</v>
      </c>
      <c r="D27" s="19" t="s">
        <v>67</v>
      </c>
      <c r="E27" s="19" t="s">
        <v>12</v>
      </c>
      <c r="F27" s="121" t="s">
        <v>394</v>
      </c>
      <c r="G27" s="6" t="s">
        <v>126</v>
      </c>
      <c r="H27" s="15">
        <v>75</v>
      </c>
      <c r="I27" s="6" t="s">
        <v>102</v>
      </c>
      <c r="J27" s="58" t="s">
        <v>436</v>
      </c>
      <c r="K27" s="6" t="s">
        <v>14</v>
      </c>
      <c r="L27" s="6" t="s">
        <v>103</v>
      </c>
      <c r="M27" s="122">
        <v>6750000</v>
      </c>
      <c r="N27" s="4"/>
    </row>
    <row r="28" spans="1:14" s="35" customFormat="1" ht="13.5" customHeight="1" x14ac:dyDescent="0.2">
      <c r="A28" s="4">
        <f t="shared" si="0"/>
        <v>25</v>
      </c>
      <c r="B28" s="5">
        <v>635403</v>
      </c>
      <c r="C28" s="4" t="s">
        <v>74</v>
      </c>
      <c r="D28" s="4" t="s">
        <v>75</v>
      </c>
      <c r="E28" s="4" t="s">
        <v>12</v>
      </c>
      <c r="F28" s="29" t="s">
        <v>76</v>
      </c>
      <c r="G28" s="6" t="s">
        <v>38</v>
      </c>
      <c r="H28" s="6">
        <v>91</v>
      </c>
      <c r="I28" s="6" t="s">
        <v>13</v>
      </c>
      <c r="J28" s="58" t="s">
        <v>56</v>
      </c>
      <c r="K28" s="6" t="s">
        <v>14</v>
      </c>
      <c r="L28" s="6" t="s">
        <v>16</v>
      </c>
      <c r="M28" s="59">
        <v>12500000</v>
      </c>
      <c r="N28" s="4" t="s">
        <v>65</v>
      </c>
    </row>
    <row r="29" spans="1:14" s="35" customFormat="1" ht="13.5" customHeight="1" x14ac:dyDescent="0.2">
      <c r="A29" s="4">
        <f t="shared" si="0"/>
        <v>26</v>
      </c>
      <c r="B29" s="5">
        <v>634631</v>
      </c>
      <c r="C29" s="4" t="s">
        <v>77</v>
      </c>
      <c r="D29" s="4" t="s">
        <v>75</v>
      </c>
      <c r="E29" s="4" t="s">
        <v>12</v>
      </c>
      <c r="F29" s="29" t="s">
        <v>79</v>
      </c>
      <c r="G29" s="6" t="s">
        <v>80</v>
      </c>
      <c r="H29" s="6">
        <v>90</v>
      </c>
      <c r="I29" s="6" t="s">
        <v>78</v>
      </c>
      <c r="J29" s="58" t="s">
        <v>56</v>
      </c>
      <c r="K29" s="6" t="s">
        <v>14</v>
      </c>
      <c r="L29" s="6" t="s">
        <v>16</v>
      </c>
      <c r="M29" s="59">
        <v>12500000</v>
      </c>
      <c r="N29" s="4" t="s">
        <v>65</v>
      </c>
    </row>
    <row r="30" spans="1:14" s="35" customFormat="1" ht="13.5" customHeight="1" x14ac:dyDescent="0.2">
      <c r="A30" s="4">
        <f t="shared" si="0"/>
        <v>27</v>
      </c>
      <c r="B30" s="10">
        <v>635116</v>
      </c>
      <c r="C30" s="4" t="s">
        <v>81</v>
      </c>
      <c r="D30" s="4" t="s">
        <v>82</v>
      </c>
      <c r="E30" s="4" t="s">
        <v>12</v>
      </c>
      <c r="F30" s="29" t="s">
        <v>83</v>
      </c>
      <c r="G30" s="6" t="s">
        <v>84</v>
      </c>
      <c r="H30" s="6">
        <v>81</v>
      </c>
      <c r="I30" s="6" t="s">
        <v>24</v>
      </c>
      <c r="J30" s="58" t="s">
        <v>56</v>
      </c>
      <c r="K30" s="6" t="s">
        <v>14</v>
      </c>
      <c r="L30" s="6" t="s">
        <v>25</v>
      </c>
      <c r="M30" s="59">
        <v>7500000</v>
      </c>
      <c r="N30" s="4"/>
    </row>
    <row r="31" spans="1:14" s="35" customFormat="1" ht="13.5" customHeight="1" x14ac:dyDescent="0.2">
      <c r="A31" s="4">
        <f t="shared" si="0"/>
        <v>28</v>
      </c>
      <c r="B31" s="5">
        <v>635522</v>
      </c>
      <c r="C31" s="4" t="s">
        <v>85</v>
      </c>
      <c r="D31" s="4" t="s">
        <v>86</v>
      </c>
      <c r="E31" s="4" t="s">
        <v>12</v>
      </c>
      <c r="F31" s="29" t="s">
        <v>46</v>
      </c>
      <c r="G31" s="6" t="s">
        <v>87</v>
      </c>
      <c r="H31" s="6">
        <v>93</v>
      </c>
      <c r="I31" s="6" t="s">
        <v>13</v>
      </c>
      <c r="J31" s="58"/>
      <c r="K31" s="6" t="s">
        <v>14</v>
      </c>
      <c r="L31" s="6" t="s">
        <v>16</v>
      </c>
      <c r="M31" s="59">
        <v>8500000</v>
      </c>
      <c r="N31" s="4"/>
    </row>
    <row r="32" spans="1:14" s="35" customFormat="1" ht="13.5" customHeight="1" x14ac:dyDescent="0.2">
      <c r="A32" s="4">
        <f t="shared" si="0"/>
        <v>29</v>
      </c>
      <c r="B32" s="5">
        <v>635602</v>
      </c>
      <c r="C32" s="4" t="s">
        <v>88</v>
      </c>
      <c r="D32" s="4" t="s">
        <v>86</v>
      </c>
      <c r="E32" s="4" t="s">
        <v>12</v>
      </c>
      <c r="F32" s="29" t="s">
        <v>89</v>
      </c>
      <c r="G32" s="6" t="s">
        <v>90</v>
      </c>
      <c r="H32" s="6">
        <v>91</v>
      </c>
      <c r="I32" s="6" t="s">
        <v>13</v>
      </c>
      <c r="J32" s="58"/>
      <c r="K32" s="6" t="s">
        <v>14</v>
      </c>
      <c r="L32" s="6" t="s">
        <v>16</v>
      </c>
      <c r="M32" s="59">
        <v>8500000</v>
      </c>
      <c r="N32" s="4"/>
    </row>
    <row r="33" spans="1:14" s="35" customFormat="1" ht="13.5" customHeight="1" x14ac:dyDescent="0.2">
      <c r="A33" s="4">
        <f t="shared" si="0"/>
        <v>30</v>
      </c>
      <c r="B33" s="10">
        <v>635020</v>
      </c>
      <c r="C33" s="4" t="s">
        <v>91</v>
      </c>
      <c r="D33" s="4" t="s">
        <v>92</v>
      </c>
      <c r="E33" s="4" t="s">
        <v>12</v>
      </c>
      <c r="F33" s="29" t="s">
        <v>15</v>
      </c>
      <c r="G33" s="6" t="s">
        <v>93</v>
      </c>
      <c r="H33" s="6">
        <v>96</v>
      </c>
      <c r="I33" s="6" t="s">
        <v>16</v>
      </c>
      <c r="J33" s="58"/>
      <c r="K33" s="6" t="s">
        <v>14</v>
      </c>
      <c r="L33" s="6" t="s">
        <v>16</v>
      </c>
      <c r="M33" s="59">
        <v>8500000</v>
      </c>
      <c r="N33" s="4"/>
    </row>
    <row r="34" spans="1:14" s="35" customFormat="1" ht="13.5" customHeight="1" x14ac:dyDescent="0.2">
      <c r="A34" s="4">
        <f t="shared" si="0"/>
        <v>31</v>
      </c>
      <c r="B34" s="10">
        <v>634762</v>
      </c>
      <c r="C34" s="4" t="s">
        <v>94</v>
      </c>
      <c r="D34" s="4" t="s">
        <v>92</v>
      </c>
      <c r="E34" s="4" t="s">
        <v>12</v>
      </c>
      <c r="F34" s="29" t="s">
        <v>31</v>
      </c>
      <c r="G34" s="6" t="s">
        <v>29</v>
      </c>
      <c r="H34" s="6">
        <v>98</v>
      </c>
      <c r="I34" s="6" t="s">
        <v>16</v>
      </c>
      <c r="J34" s="58"/>
      <c r="K34" s="6" t="s">
        <v>14</v>
      </c>
      <c r="L34" s="6" t="s">
        <v>16</v>
      </c>
      <c r="M34" s="59">
        <v>8500000</v>
      </c>
      <c r="N34" s="4"/>
    </row>
    <row r="35" spans="1:14" s="35" customFormat="1" ht="13.5" customHeight="1" x14ac:dyDescent="0.2">
      <c r="A35" s="4">
        <f t="shared" si="0"/>
        <v>32</v>
      </c>
      <c r="B35" s="10">
        <v>635013</v>
      </c>
      <c r="C35" s="4" t="s">
        <v>95</v>
      </c>
      <c r="D35" s="4" t="s">
        <v>92</v>
      </c>
      <c r="E35" s="4" t="s">
        <v>12</v>
      </c>
      <c r="F35" s="29" t="s">
        <v>96</v>
      </c>
      <c r="G35" s="6" t="s">
        <v>97</v>
      </c>
      <c r="H35" s="6">
        <v>90</v>
      </c>
      <c r="I35" s="6" t="s">
        <v>16</v>
      </c>
      <c r="J35" s="58"/>
      <c r="K35" s="6" t="s">
        <v>14</v>
      </c>
      <c r="L35" s="6" t="s">
        <v>16</v>
      </c>
      <c r="M35" s="59">
        <v>8500000</v>
      </c>
      <c r="N35" s="4"/>
    </row>
    <row r="36" spans="1:14" s="35" customFormat="1" ht="13.5" customHeight="1" x14ac:dyDescent="0.2">
      <c r="A36" s="4">
        <f t="shared" ref="A36:A67" si="1">ROW()-3</f>
        <v>33</v>
      </c>
      <c r="B36" s="5">
        <v>634815</v>
      </c>
      <c r="C36" s="4" t="s">
        <v>98</v>
      </c>
      <c r="D36" s="4" t="s">
        <v>99</v>
      </c>
      <c r="E36" s="4" t="s">
        <v>12</v>
      </c>
      <c r="F36" s="29" t="s">
        <v>37</v>
      </c>
      <c r="G36" s="6" t="s">
        <v>100</v>
      </c>
      <c r="H36" s="6">
        <v>95</v>
      </c>
      <c r="I36" s="6" t="s">
        <v>13</v>
      </c>
      <c r="J36" s="58"/>
      <c r="K36" s="6" t="s">
        <v>14</v>
      </c>
      <c r="L36" s="6" t="s">
        <v>16</v>
      </c>
      <c r="M36" s="59">
        <v>8500000</v>
      </c>
      <c r="N36" s="4"/>
    </row>
    <row r="37" spans="1:14" s="35" customFormat="1" ht="13.5" customHeight="1" x14ac:dyDescent="0.2">
      <c r="A37" s="4">
        <f t="shared" si="1"/>
        <v>34</v>
      </c>
      <c r="B37" s="10">
        <v>635055</v>
      </c>
      <c r="C37" s="4" t="s">
        <v>101</v>
      </c>
      <c r="D37" s="4" t="s">
        <v>92</v>
      </c>
      <c r="E37" s="4" t="s">
        <v>12</v>
      </c>
      <c r="F37" s="29" t="s">
        <v>37</v>
      </c>
      <c r="G37" s="6" t="s">
        <v>104</v>
      </c>
      <c r="H37" s="6">
        <v>75</v>
      </c>
      <c r="I37" s="6" t="s">
        <v>102</v>
      </c>
      <c r="J37" s="58"/>
      <c r="K37" s="6" t="s">
        <v>14</v>
      </c>
      <c r="L37" s="6" t="s">
        <v>103</v>
      </c>
      <c r="M37" s="59">
        <v>6750000</v>
      </c>
      <c r="N37" s="4"/>
    </row>
    <row r="38" spans="1:14" s="35" customFormat="1" ht="13.5" customHeight="1" x14ac:dyDescent="0.2">
      <c r="A38" s="4">
        <f t="shared" si="1"/>
        <v>35</v>
      </c>
      <c r="B38" s="10">
        <v>634662</v>
      </c>
      <c r="C38" s="4" t="s">
        <v>105</v>
      </c>
      <c r="D38" s="4" t="s">
        <v>92</v>
      </c>
      <c r="E38" s="4" t="s">
        <v>12</v>
      </c>
      <c r="F38" s="29" t="s">
        <v>68</v>
      </c>
      <c r="G38" s="6" t="s">
        <v>104</v>
      </c>
      <c r="H38" s="6">
        <v>96</v>
      </c>
      <c r="I38" s="6" t="s">
        <v>16</v>
      </c>
      <c r="J38" s="58"/>
      <c r="K38" s="6" t="s">
        <v>14</v>
      </c>
      <c r="L38" s="6" t="s">
        <v>16</v>
      </c>
      <c r="M38" s="59">
        <v>8500000</v>
      </c>
      <c r="N38" s="4"/>
    </row>
    <row r="39" spans="1:14" s="35" customFormat="1" ht="13.5" customHeight="1" x14ac:dyDescent="0.2">
      <c r="A39" s="4">
        <f t="shared" si="1"/>
        <v>36</v>
      </c>
      <c r="B39" s="5">
        <v>634927</v>
      </c>
      <c r="C39" s="4" t="s">
        <v>106</v>
      </c>
      <c r="D39" s="4" t="s">
        <v>99</v>
      </c>
      <c r="E39" s="4" t="s">
        <v>12</v>
      </c>
      <c r="F39" s="29" t="s">
        <v>107</v>
      </c>
      <c r="G39" s="6" t="s">
        <v>90</v>
      </c>
      <c r="H39" s="6">
        <v>90</v>
      </c>
      <c r="I39" s="6" t="s">
        <v>13</v>
      </c>
      <c r="J39" s="58"/>
      <c r="K39" s="6" t="s">
        <v>14</v>
      </c>
      <c r="L39" s="6" t="s">
        <v>16</v>
      </c>
      <c r="M39" s="59">
        <v>8500000</v>
      </c>
      <c r="N39" s="4"/>
    </row>
    <row r="40" spans="1:14" s="35" customFormat="1" ht="13.5" customHeight="1" x14ac:dyDescent="0.2">
      <c r="A40" s="4">
        <f t="shared" si="1"/>
        <v>37</v>
      </c>
      <c r="B40" s="5">
        <v>634868</v>
      </c>
      <c r="C40" s="4" t="s">
        <v>108</v>
      </c>
      <c r="D40" s="4" t="s">
        <v>99</v>
      </c>
      <c r="E40" s="4" t="s">
        <v>12</v>
      </c>
      <c r="F40" s="29" t="s">
        <v>109</v>
      </c>
      <c r="G40" s="6" t="s">
        <v>40</v>
      </c>
      <c r="H40" s="6">
        <v>98</v>
      </c>
      <c r="I40" s="6" t="s">
        <v>13</v>
      </c>
      <c r="J40" s="58"/>
      <c r="K40" s="6" t="s">
        <v>14</v>
      </c>
      <c r="L40" s="6" t="s">
        <v>16</v>
      </c>
      <c r="M40" s="59">
        <v>8500000</v>
      </c>
      <c r="N40" s="4"/>
    </row>
    <row r="41" spans="1:14" s="35" customFormat="1" ht="13.5" customHeight="1" x14ac:dyDescent="0.2">
      <c r="A41" s="4">
        <f t="shared" si="1"/>
        <v>38</v>
      </c>
      <c r="B41" s="66">
        <v>634850</v>
      </c>
      <c r="C41" s="67" t="s">
        <v>437</v>
      </c>
      <c r="D41" s="65" t="s">
        <v>99</v>
      </c>
      <c r="E41" s="65" t="s">
        <v>12</v>
      </c>
      <c r="F41" s="119" t="s">
        <v>52</v>
      </c>
      <c r="G41" s="68" t="s">
        <v>228</v>
      </c>
      <c r="H41" s="68">
        <v>90</v>
      </c>
      <c r="I41" s="68" t="s">
        <v>13</v>
      </c>
      <c r="J41" s="69" t="s">
        <v>438</v>
      </c>
      <c r="K41" s="68" t="s">
        <v>14</v>
      </c>
      <c r="L41" s="68" t="s">
        <v>16</v>
      </c>
      <c r="M41" s="120">
        <v>8500000</v>
      </c>
      <c r="N41" s="4"/>
    </row>
    <row r="42" spans="1:14" s="35" customFormat="1" ht="13.5" customHeight="1" x14ac:dyDescent="0.2">
      <c r="A42" s="4">
        <f t="shared" si="1"/>
        <v>39</v>
      </c>
      <c r="B42" s="5">
        <v>647074</v>
      </c>
      <c r="C42" s="4" t="s">
        <v>110</v>
      </c>
      <c r="D42" s="4" t="s">
        <v>111</v>
      </c>
      <c r="E42" s="4" t="s">
        <v>12</v>
      </c>
      <c r="F42" s="29" t="s">
        <v>113</v>
      </c>
      <c r="G42" s="6" t="s">
        <v>42</v>
      </c>
      <c r="H42" s="6">
        <v>87</v>
      </c>
      <c r="I42" s="6" t="s">
        <v>24</v>
      </c>
      <c r="J42" s="58"/>
      <c r="K42" s="6" t="s">
        <v>112</v>
      </c>
      <c r="L42" s="6" t="s">
        <v>25</v>
      </c>
      <c r="M42" s="59">
        <v>7500000</v>
      </c>
      <c r="N42" s="4"/>
    </row>
    <row r="43" spans="1:14" s="35" customFormat="1" ht="13.5" customHeight="1" x14ac:dyDescent="0.2">
      <c r="A43" s="4">
        <f t="shared" si="1"/>
        <v>40</v>
      </c>
      <c r="B43" s="5">
        <v>645729</v>
      </c>
      <c r="C43" s="4" t="s">
        <v>114</v>
      </c>
      <c r="D43" s="4" t="s">
        <v>111</v>
      </c>
      <c r="E43" s="4" t="s">
        <v>12</v>
      </c>
      <c r="F43" s="29" t="s">
        <v>115</v>
      </c>
      <c r="G43" s="6" t="s">
        <v>116</v>
      </c>
      <c r="H43" s="6">
        <v>95</v>
      </c>
      <c r="I43" s="6" t="s">
        <v>13</v>
      </c>
      <c r="J43" s="58"/>
      <c r="K43" s="6" t="s">
        <v>112</v>
      </c>
      <c r="L43" s="6" t="s">
        <v>16</v>
      </c>
      <c r="M43" s="59">
        <v>8500000</v>
      </c>
      <c r="N43" s="4"/>
    </row>
    <row r="44" spans="1:14" s="35" customFormat="1" ht="13.5" customHeight="1" x14ac:dyDescent="0.2">
      <c r="A44" s="4">
        <f t="shared" si="1"/>
        <v>41</v>
      </c>
      <c r="B44" s="5">
        <v>640729</v>
      </c>
      <c r="C44" s="4" t="s">
        <v>117</v>
      </c>
      <c r="D44" s="4" t="s">
        <v>111</v>
      </c>
      <c r="E44" s="4" t="s">
        <v>12</v>
      </c>
      <c r="F44" s="29" t="s">
        <v>118</v>
      </c>
      <c r="G44" s="6" t="s">
        <v>119</v>
      </c>
      <c r="H44" s="6">
        <v>90</v>
      </c>
      <c r="I44" s="6" t="s">
        <v>13</v>
      </c>
      <c r="J44" s="58"/>
      <c r="K44" s="6" t="s">
        <v>112</v>
      </c>
      <c r="L44" s="6" t="s">
        <v>25</v>
      </c>
      <c r="M44" s="59">
        <v>7500000</v>
      </c>
      <c r="N44" s="4"/>
    </row>
    <row r="45" spans="1:14" s="35" customFormat="1" ht="13.5" customHeight="1" x14ac:dyDescent="0.2">
      <c r="A45" s="4">
        <f t="shared" si="1"/>
        <v>42</v>
      </c>
      <c r="B45" s="5">
        <v>640986</v>
      </c>
      <c r="C45" s="4" t="s">
        <v>120</v>
      </c>
      <c r="D45" s="4" t="s">
        <v>111</v>
      </c>
      <c r="E45" s="4" t="s">
        <v>12</v>
      </c>
      <c r="F45" s="29" t="s">
        <v>121</v>
      </c>
      <c r="G45" s="6" t="s">
        <v>122</v>
      </c>
      <c r="H45" s="6">
        <v>94</v>
      </c>
      <c r="I45" s="6" t="s">
        <v>13</v>
      </c>
      <c r="J45" s="58"/>
      <c r="K45" s="6" t="s">
        <v>112</v>
      </c>
      <c r="L45" s="6" t="s">
        <v>25</v>
      </c>
      <c r="M45" s="59">
        <v>7500000</v>
      </c>
      <c r="N45" s="4"/>
    </row>
    <row r="46" spans="1:14" s="35" customFormat="1" ht="13.5" customHeight="1" x14ac:dyDescent="0.2">
      <c r="A46" s="4">
        <f t="shared" si="1"/>
        <v>43</v>
      </c>
      <c r="B46" s="5">
        <v>646359</v>
      </c>
      <c r="C46" s="4" t="s">
        <v>123</v>
      </c>
      <c r="D46" s="4" t="s">
        <v>124</v>
      </c>
      <c r="E46" s="4" t="s">
        <v>12</v>
      </c>
      <c r="F46" s="29" t="s">
        <v>125</v>
      </c>
      <c r="G46" s="6" t="s">
        <v>126</v>
      </c>
      <c r="H46" s="6">
        <v>80</v>
      </c>
      <c r="I46" s="6" t="s">
        <v>24</v>
      </c>
      <c r="J46" s="58"/>
      <c r="K46" s="6" t="s">
        <v>112</v>
      </c>
      <c r="L46" s="6" t="s">
        <v>25</v>
      </c>
      <c r="M46" s="59">
        <v>7500000</v>
      </c>
      <c r="N46" s="4"/>
    </row>
    <row r="47" spans="1:14" s="35" customFormat="1" ht="13.5" customHeight="1" x14ac:dyDescent="0.2">
      <c r="A47" s="4">
        <f t="shared" si="1"/>
        <v>44</v>
      </c>
      <c r="B47" s="5">
        <v>640915</v>
      </c>
      <c r="C47" s="4" t="s">
        <v>127</v>
      </c>
      <c r="D47" s="4" t="s">
        <v>124</v>
      </c>
      <c r="E47" s="4" t="s">
        <v>12</v>
      </c>
      <c r="F47" s="29" t="s">
        <v>125</v>
      </c>
      <c r="G47" s="6" t="s">
        <v>128</v>
      </c>
      <c r="H47" s="6">
        <v>80</v>
      </c>
      <c r="I47" s="6" t="s">
        <v>24</v>
      </c>
      <c r="J47" s="58"/>
      <c r="K47" s="6" t="s">
        <v>112</v>
      </c>
      <c r="L47" s="6" t="s">
        <v>25</v>
      </c>
      <c r="M47" s="59">
        <v>7500000</v>
      </c>
      <c r="N47" s="4"/>
    </row>
    <row r="48" spans="1:14" s="35" customFormat="1" ht="13.5" customHeight="1" x14ac:dyDescent="0.2">
      <c r="A48" s="4">
        <f t="shared" si="1"/>
        <v>45</v>
      </c>
      <c r="B48" s="5">
        <v>646261</v>
      </c>
      <c r="C48" s="4" t="s">
        <v>129</v>
      </c>
      <c r="D48" s="4" t="s">
        <v>124</v>
      </c>
      <c r="E48" s="4" t="s">
        <v>12</v>
      </c>
      <c r="F48" s="29" t="s">
        <v>130</v>
      </c>
      <c r="G48" s="6" t="s">
        <v>131</v>
      </c>
      <c r="H48" s="11">
        <v>73</v>
      </c>
      <c r="I48" s="6" t="s">
        <v>102</v>
      </c>
      <c r="J48" s="58"/>
      <c r="K48" s="6" t="s">
        <v>112</v>
      </c>
      <c r="L48" s="6" t="s">
        <v>103</v>
      </c>
      <c r="M48" s="59">
        <v>6750000</v>
      </c>
      <c r="N48" s="4"/>
    </row>
    <row r="49" spans="1:14" s="35" customFormat="1" ht="13.5" customHeight="1" x14ac:dyDescent="0.2">
      <c r="A49" s="4">
        <f t="shared" si="1"/>
        <v>46</v>
      </c>
      <c r="B49" s="5">
        <v>640814</v>
      </c>
      <c r="C49" s="4" t="s">
        <v>132</v>
      </c>
      <c r="D49" s="4" t="s">
        <v>124</v>
      </c>
      <c r="E49" s="4" t="s">
        <v>12</v>
      </c>
      <c r="F49" s="29" t="s">
        <v>133</v>
      </c>
      <c r="G49" s="6" t="s">
        <v>134</v>
      </c>
      <c r="H49" s="6">
        <v>91</v>
      </c>
      <c r="I49" s="6" t="s">
        <v>13</v>
      </c>
      <c r="J49" s="58"/>
      <c r="K49" s="6" t="s">
        <v>112</v>
      </c>
      <c r="L49" s="6" t="s">
        <v>25</v>
      </c>
      <c r="M49" s="59">
        <v>7500000</v>
      </c>
      <c r="N49" s="4"/>
    </row>
    <row r="50" spans="1:14" s="35" customFormat="1" ht="13.5" customHeight="1" x14ac:dyDescent="0.2">
      <c r="A50" s="4">
        <f t="shared" si="1"/>
        <v>47</v>
      </c>
      <c r="B50" s="5">
        <v>645578</v>
      </c>
      <c r="C50" s="4" t="s">
        <v>135</v>
      </c>
      <c r="D50" s="4" t="s">
        <v>124</v>
      </c>
      <c r="E50" s="4" t="s">
        <v>12</v>
      </c>
      <c r="F50" s="29" t="s">
        <v>136</v>
      </c>
      <c r="G50" s="6" t="s">
        <v>137</v>
      </c>
      <c r="H50" s="6">
        <v>79</v>
      </c>
      <c r="I50" s="6" t="s">
        <v>102</v>
      </c>
      <c r="J50" s="58"/>
      <c r="K50" s="6" t="s">
        <v>112</v>
      </c>
      <c r="L50" s="6" t="s">
        <v>103</v>
      </c>
      <c r="M50" s="59">
        <v>6750000</v>
      </c>
      <c r="N50" s="4"/>
    </row>
    <row r="51" spans="1:14" s="35" customFormat="1" ht="13.5" customHeight="1" x14ac:dyDescent="0.2">
      <c r="A51" s="4">
        <f t="shared" si="1"/>
        <v>48</v>
      </c>
      <c r="B51" s="5">
        <v>641463</v>
      </c>
      <c r="C51" s="4" t="s">
        <v>138</v>
      </c>
      <c r="D51" s="4" t="s">
        <v>124</v>
      </c>
      <c r="E51" s="4" t="s">
        <v>12</v>
      </c>
      <c r="F51" s="29" t="s">
        <v>139</v>
      </c>
      <c r="G51" s="6" t="s">
        <v>140</v>
      </c>
      <c r="H51" s="6">
        <v>92</v>
      </c>
      <c r="I51" s="6" t="s">
        <v>13</v>
      </c>
      <c r="J51" s="58"/>
      <c r="K51" s="6" t="s">
        <v>112</v>
      </c>
      <c r="L51" s="6" t="s">
        <v>25</v>
      </c>
      <c r="M51" s="59">
        <v>7500000</v>
      </c>
      <c r="N51" s="4"/>
    </row>
    <row r="52" spans="1:14" s="35" customFormat="1" ht="13.5" customHeight="1" x14ac:dyDescent="0.2">
      <c r="A52" s="4">
        <f t="shared" si="1"/>
        <v>49</v>
      </c>
      <c r="B52" s="5">
        <v>642852</v>
      </c>
      <c r="C52" s="4" t="s">
        <v>141</v>
      </c>
      <c r="D52" s="4" t="s">
        <v>124</v>
      </c>
      <c r="E52" s="4" t="s">
        <v>12</v>
      </c>
      <c r="F52" s="29" t="s">
        <v>142</v>
      </c>
      <c r="G52" s="6" t="s">
        <v>143</v>
      </c>
      <c r="H52" s="6">
        <v>73</v>
      </c>
      <c r="I52" s="6" t="s">
        <v>102</v>
      </c>
      <c r="J52" s="58"/>
      <c r="K52" s="6" t="s">
        <v>112</v>
      </c>
      <c r="L52" s="6" t="s">
        <v>103</v>
      </c>
      <c r="M52" s="59">
        <v>6750000</v>
      </c>
      <c r="N52" s="4"/>
    </row>
    <row r="53" spans="1:14" s="35" customFormat="1" ht="13.5" customHeight="1" x14ac:dyDescent="0.2">
      <c r="A53" s="4">
        <f t="shared" si="1"/>
        <v>50</v>
      </c>
      <c r="B53" s="5">
        <v>646149</v>
      </c>
      <c r="C53" s="4" t="s">
        <v>144</v>
      </c>
      <c r="D53" s="4" t="s">
        <v>124</v>
      </c>
      <c r="E53" s="4" t="s">
        <v>12</v>
      </c>
      <c r="F53" s="29" t="s">
        <v>142</v>
      </c>
      <c r="G53" s="6" t="s">
        <v>145</v>
      </c>
      <c r="H53" s="6">
        <v>73</v>
      </c>
      <c r="I53" s="6" t="s">
        <v>102</v>
      </c>
      <c r="J53" s="58"/>
      <c r="K53" s="6" t="s">
        <v>112</v>
      </c>
      <c r="L53" s="6" t="s">
        <v>103</v>
      </c>
      <c r="M53" s="59">
        <v>6750000</v>
      </c>
      <c r="N53" s="4"/>
    </row>
    <row r="54" spans="1:14" s="35" customFormat="1" ht="13.5" customHeight="1" x14ac:dyDescent="0.2">
      <c r="A54" s="4">
        <f t="shared" si="1"/>
        <v>51</v>
      </c>
      <c r="B54" s="5">
        <v>642745</v>
      </c>
      <c r="C54" s="4" t="s">
        <v>146</v>
      </c>
      <c r="D54" s="4" t="s">
        <v>147</v>
      </c>
      <c r="E54" s="4" t="s">
        <v>12</v>
      </c>
      <c r="F54" s="29" t="s">
        <v>148</v>
      </c>
      <c r="G54" s="6" t="s">
        <v>149</v>
      </c>
      <c r="H54" s="6">
        <v>89</v>
      </c>
      <c r="I54" s="6" t="s">
        <v>24</v>
      </c>
      <c r="J54" s="58"/>
      <c r="K54" s="6" t="s">
        <v>112</v>
      </c>
      <c r="L54" s="6" t="s">
        <v>25</v>
      </c>
      <c r="M54" s="59">
        <v>7500000</v>
      </c>
      <c r="N54" s="4"/>
    </row>
    <row r="55" spans="1:14" s="35" customFormat="1" ht="13.5" customHeight="1" x14ac:dyDescent="0.2">
      <c r="A55" s="4">
        <f t="shared" si="1"/>
        <v>52</v>
      </c>
      <c r="B55" s="5">
        <v>646074</v>
      </c>
      <c r="C55" s="4" t="s">
        <v>150</v>
      </c>
      <c r="D55" s="4" t="s">
        <v>151</v>
      </c>
      <c r="E55" s="4" t="s">
        <v>12</v>
      </c>
      <c r="F55" s="29" t="s">
        <v>28</v>
      </c>
      <c r="G55" s="6" t="s">
        <v>153</v>
      </c>
      <c r="H55" s="6">
        <v>95</v>
      </c>
      <c r="I55" s="6" t="s">
        <v>152</v>
      </c>
      <c r="J55" s="58"/>
      <c r="K55" s="6" t="s">
        <v>112</v>
      </c>
      <c r="L55" s="6" t="s">
        <v>16</v>
      </c>
      <c r="M55" s="59">
        <v>8500000</v>
      </c>
      <c r="N55" s="4"/>
    </row>
    <row r="56" spans="1:14" s="35" customFormat="1" ht="13.5" customHeight="1" x14ac:dyDescent="0.2">
      <c r="A56" s="4">
        <f t="shared" si="1"/>
        <v>53</v>
      </c>
      <c r="B56" s="5">
        <v>646586</v>
      </c>
      <c r="C56" s="4" t="s">
        <v>154</v>
      </c>
      <c r="D56" s="4" t="s">
        <v>151</v>
      </c>
      <c r="E56" s="4" t="s">
        <v>12</v>
      </c>
      <c r="F56" s="29" t="s">
        <v>28</v>
      </c>
      <c r="G56" s="6" t="s">
        <v>104</v>
      </c>
      <c r="H56" s="6">
        <v>93</v>
      </c>
      <c r="I56" s="6" t="s">
        <v>152</v>
      </c>
      <c r="J56" s="58"/>
      <c r="K56" s="6" t="s">
        <v>112</v>
      </c>
      <c r="L56" s="6" t="s">
        <v>16</v>
      </c>
      <c r="M56" s="59">
        <v>8500000</v>
      </c>
      <c r="N56" s="4"/>
    </row>
    <row r="57" spans="1:14" s="35" customFormat="1" ht="13.5" customHeight="1" x14ac:dyDescent="0.2">
      <c r="A57" s="4">
        <f t="shared" si="1"/>
        <v>54</v>
      </c>
      <c r="B57" s="5">
        <v>645027</v>
      </c>
      <c r="C57" s="4" t="s">
        <v>155</v>
      </c>
      <c r="D57" s="4" t="s">
        <v>156</v>
      </c>
      <c r="E57" s="4" t="s">
        <v>12</v>
      </c>
      <c r="F57" s="29" t="s">
        <v>109</v>
      </c>
      <c r="G57" s="6" t="s">
        <v>104</v>
      </c>
      <c r="H57" s="6">
        <v>90</v>
      </c>
      <c r="I57" s="6" t="s">
        <v>13</v>
      </c>
      <c r="J57" s="58"/>
      <c r="K57" s="6" t="s">
        <v>112</v>
      </c>
      <c r="L57" s="6" t="s">
        <v>16</v>
      </c>
      <c r="M57" s="59">
        <v>12500000</v>
      </c>
      <c r="N57" s="4" t="s">
        <v>65</v>
      </c>
    </row>
    <row r="58" spans="1:14" s="35" customFormat="1" ht="13.5" customHeight="1" x14ac:dyDescent="0.2">
      <c r="A58" s="4">
        <f t="shared" si="1"/>
        <v>55</v>
      </c>
      <c r="B58" s="5">
        <v>646337</v>
      </c>
      <c r="C58" s="4" t="s">
        <v>157</v>
      </c>
      <c r="D58" s="4" t="s">
        <v>158</v>
      </c>
      <c r="E58" s="4" t="s">
        <v>12</v>
      </c>
      <c r="F58" s="29" t="s">
        <v>159</v>
      </c>
      <c r="G58" s="6" t="s">
        <v>160</v>
      </c>
      <c r="H58" s="6">
        <v>82</v>
      </c>
      <c r="I58" s="6" t="s">
        <v>24</v>
      </c>
      <c r="J58" s="58"/>
      <c r="K58" s="6" t="s">
        <v>112</v>
      </c>
      <c r="L58" s="6" t="s">
        <v>25</v>
      </c>
      <c r="M58" s="59">
        <v>7500000</v>
      </c>
      <c r="N58" s="4"/>
    </row>
    <row r="59" spans="1:14" s="35" customFormat="1" ht="13.5" customHeight="1" x14ac:dyDescent="0.2">
      <c r="A59" s="4">
        <f t="shared" si="1"/>
        <v>56</v>
      </c>
      <c r="B59" s="5">
        <v>640893</v>
      </c>
      <c r="C59" s="4" t="s">
        <v>161</v>
      </c>
      <c r="D59" s="4" t="s">
        <v>162</v>
      </c>
      <c r="E59" s="4" t="s">
        <v>12</v>
      </c>
      <c r="F59" s="29" t="s">
        <v>49</v>
      </c>
      <c r="G59" s="6" t="s">
        <v>165</v>
      </c>
      <c r="H59" s="6">
        <v>94</v>
      </c>
      <c r="I59" s="6" t="s">
        <v>163</v>
      </c>
      <c r="J59" s="58" t="s">
        <v>164</v>
      </c>
      <c r="K59" s="6" t="s">
        <v>112</v>
      </c>
      <c r="L59" s="6" t="s">
        <v>16</v>
      </c>
      <c r="M59" s="59">
        <v>12500000</v>
      </c>
      <c r="N59" s="4" t="s">
        <v>65</v>
      </c>
    </row>
    <row r="60" spans="1:14" s="35" customFormat="1" ht="13.5" customHeight="1" x14ac:dyDescent="0.2">
      <c r="A60" s="4">
        <f t="shared" si="1"/>
        <v>57</v>
      </c>
      <c r="B60" s="5">
        <v>640981</v>
      </c>
      <c r="C60" s="4" t="s">
        <v>166</v>
      </c>
      <c r="D60" s="4" t="s">
        <v>162</v>
      </c>
      <c r="E60" s="4" t="s">
        <v>12</v>
      </c>
      <c r="F60" s="29" t="s">
        <v>167</v>
      </c>
      <c r="G60" s="6" t="s">
        <v>42</v>
      </c>
      <c r="H60" s="6">
        <v>94</v>
      </c>
      <c r="I60" s="6" t="s">
        <v>163</v>
      </c>
      <c r="J60" s="58" t="s">
        <v>164</v>
      </c>
      <c r="K60" s="6" t="s">
        <v>112</v>
      </c>
      <c r="L60" s="6" t="s">
        <v>16</v>
      </c>
      <c r="M60" s="59">
        <v>12500000</v>
      </c>
      <c r="N60" s="4" t="s">
        <v>65</v>
      </c>
    </row>
    <row r="61" spans="1:14" s="35" customFormat="1" ht="13.5" customHeight="1" x14ac:dyDescent="0.2">
      <c r="A61" s="4">
        <f t="shared" si="1"/>
        <v>58</v>
      </c>
      <c r="B61" s="5">
        <v>646482</v>
      </c>
      <c r="C61" s="4" t="s">
        <v>168</v>
      </c>
      <c r="D61" s="4" t="s">
        <v>169</v>
      </c>
      <c r="E61" s="4" t="s">
        <v>12</v>
      </c>
      <c r="F61" s="29" t="s">
        <v>170</v>
      </c>
      <c r="G61" s="6" t="s">
        <v>171</v>
      </c>
      <c r="H61" s="6">
        <v>94</v>
      </c>
      <c r="I61" s="6" t="s">
        <v>13</v>
      </c>
      <c r="J61" s="58"/>
      <c r="K61" s="6" t="s">
        <v>112</v>
      </c>
      <c r="L61" s="6" t="s">
        <v>103</v>
      </c>
      <c r="M61" s="59">
        <v>6750000</v>
      </c>
      <c r="N61" s="4"/>
    </row>
    <row r="62" spans="1:14" s="35" customFormat="1" ht="13.5" customHeight="1" x14ac:dyDescent="0.2">
      <c r="A62" s="4">
        <f t="shared" si="1"/>
        <v>59</v>
      </c>
      <c r="B62" s="5">
        <v>640803</v>
      </c>
      <c r="C62" s="4" t="s">
        <v>117</v>
      </c>
      <c r="D62" s="4" t="s">
        <v>172</v>
      </c>
      <c r="E62" s="4" t="s">
        <v>12</v>
      </c>
      <c r="F62" s="29" t="s">
        <v>52</v>
      </c>
      <c r="G62" s="6" t="s">
        <v>173</v>
      </c>
      <c r="H62" s="6">
        <v>91</v>
      </c>
      <c r="I62" s="12" t="s">
        <v>13</v>
      </c>
      <c r="J62" s="58"/>
      <c r="K62" s="6" t="s">
        <v>112</v>
      </c>
      <c r="L62" s="6" t="s">
        <v>16</v>
      </c>
      <c r="M62" s="59">
        <v>8500000</v>
      </c>
      <c r="N62" s="4"/>
    </row>
    <row r="63" spans="1:14" s="35" customFormat="1" ht="13.5" customHeight="1" x14ac:dyDescent="0.2">
      <c r="A63" s="4">
        <f t="shared" si="1"/>
        <v>60</v>
      </c>
      <c r="B63" s="5">
        <v>642479</v>
      </c>
      <c r="C63" s="4" t="s">
        <v>174</v>
      </c>
      <c r="D63" s="4" t="s">
        <v>172</v>
      </c>
      <c r="E63" s="4" t="s">
        <v>12</v>
      </c>
      <c r="F63" s="29" t="s">
        <v>148</v>
      </c>
      <c r="G63" s="6" t="s">
        <v>175</v>
      </c>
      <c r="H63" s="6">
        <v>91</v>
      </c>
      <c r="I63" s="12" t="s">
        <v>13</v>
      </c>
      <c r="J63" s="58"/>
      <c r="K63" s="6" t="s">
        <v>112</v>
      </c>
      <c r="L63" s="6" t="s">
        <v>25</v>
      </c>
      <c r="M63" s="59">
        <v>7500000</v>
      </c>
      <c r="N63" s="4"/>
    </row>
    <row r="64" spans="1:14" s="35" customFormat="1" ht="13.5" customHeight="1" x14ac:dyDescent="0.2">
      <c r="A64" s="4">
        <f t="shared" si="1"/>
        <v>61</v>
      </c>
      <c r="B64" s="5">
        <v>645127</v>
      </c>
      <c r="C64" s="4" t="s">
        <v>176</v>
      </c>
      <c r="D64" s="4" t="s">
        <v>177</v>
      </c>
      <c r="E64" s="4" t="s">
        <v>12</v>
      </c>
      <c r="F64" s="29" t="s">
        <v>178</v>
      </c>
      <c r="G64" s="6" t="s">
        <v>179</v>
      </c>
      <c r="H64" s="6">
        <v>93</v>
      </c>
      <c r="I64" s="6" t="s">
        <v>13</v>
      </c>
      <c r="J64" s="58"/>
      <c r="K64" s="6" t="s">
        <v>112</v>
      </c>
      <c r="L64" s="6" t="s">
        <v>16</v>
      </c>
      <c r="M64" s="59">
        <v>8500000</v>
      </c>
      <c r="N64" s="4"/>
    </row>
    <row r="65" spans="1:32" s="35" customFormat="1" ht="13.5" customHeight="1" x14ac:dyDescent="0.2">
      <c r="A65" s="4">
        <f t="shared" si="1"/>
        <v>62</v>
      </c>
      <c r="B65" s="5">
        <v>645743</v>
      </c>
      <c r="C65" s="4" t="s">
        <v>180</v>
      </c>
      <c r="D65" s="4" t="s">
        <v>177</v>
      </c>
      <c r="E65" s="4" t="s">
        <v>12</v>
      </c>
      <c r="F65" s="29" t="s">
        <v>125</v>
      </c>
      <c r="G65" s="6" t="s">
        <v>32</v>
      </c>
      <c r="H65" s="6">
        <v>83</v>
      </c>
      <c r="I65" s="6" t="s">
        <v>24</v>
      </c>
      <c r="J65" s="58"/>
      <c r="K65" s="6" t="s">
        <v>112</v>
      </c>
      <c r="L65" s="6" t="s">
        <v>25</v>
      </c>
      <c r="M65" s="59">
        <v>7500000</v>
      </c>
      <c r="N65" s="4"/>
    </row>
    <row r="66" spans="1:32" s="35" customFormat="1" ht="13.5" customHeight="1" x14ac:dyDescent="0.2">
      <c r="A66" s="4">
        <f t="shared" si="1"/>
        <v>63</v>
      </c>
      <c r="B66" s="5">
        <v>654798</v>
      </c>
      <c r="C66" s="4" t="s">
        <v>181</v>
      </c>
      <c r="D66" s="4" t="s">
        <v>182</v>
      </c>
      <c r="E66" s="4" t="s">
        <v>12</v>
      </c>
      <c r="F66" s="29" t="s">
        <v>109</v>
      </c>
      <c r="G66" s="6" t="s">
        <v>184</v>
      </c>
      <c r="H66" s="6">
        <v>81</v>
      </c>
      <c r="I66" s="6" t="s">
        <v>24</v>
      </c>
      <c r="J66" s="58"/>
      <c r="K66" s="6" t="s">
        <v>183</v>
      </c>
      <c r="L66" s="6" t="s">
        <v>25</v>
      </c>
      <c r="M66" s="59">
        <v>7500000</v>
      </c>
      <c r="N66" s="4"/>
    </row>
    <row r="67" spans="1:32" s="35" customFormat="1" ht="13.5" customHeight="1" x14ac:dyDescent="0.2">
      <c r="A67" s="4">
        <f t="shared" si="1"/>
        <v>64</v>
      </c>
      <c r="B67" s="5">
        <v>654389</v>
      </c>
      <c r="C67" s="4" t="s">
        <v>185</v>
      </c>
      <c r="D67" s="4" t="s">
        <v>182</v>
      </c>
      <c r="E67" s="4" t="s">
        <v>12</v>
      </c>
      <c r="F67" s="29" t="s">
        <v>89</v>
      </c>
      <c r="G67" s="6" t="s">
        <v>38</v>
      </c>
      <c r="H67" s="6">
        <v>88</v>
      </c>
      <c r="I67" s="6" t="s">
        <v>24</v>
      </c>
      <c r="J67" s="58"/>
      <c r="K67" s="6" t="s">
        <v>183</v>
      </c>
      <c r="L67" s="6" t="s">
        <v>25</v>
      </c>
      <c r="M67" s="59">
        <v>7500000</v>
      </c>
      <c r="N67" s="4"/>
    </row>
    <row r="68" spans="1:32" s="35" customFormat="1" ht="13.5" customHeight="1" x14ac:dyDescent="0.2">
      <c r="A68" s="4">
        <f t="shared" ref="A68:A99" si="2">ROW()-3</f>
        <v>65</v>
      </c>
      <c r="B68" s="5">
        <v>655367</v>
      </c>
      <c r="C68" s="4" t="s">
        <v>186</v>
      </c>
      <c r="D68" s="4" t="s">
        <v>182</v>
      </c>
      <c r="E68" s="4" t="s">
        <v>12</v>
      </c>
      <c r="F68" s="29" t="s">
        <v>125</v>
      </c>
      <c r="G68" s="6" t="s">
        <v>128</v>
      </c>
      <c r="H68" s="6">
        <v>84</v>
      </c>
      <c r="I68" s="6" t="s">
        <v>24</v>
      </c>
      <c r="J68" s="58"/>
      <c r="K68" s="6" t="s">
        <v>183</v>
      </c>
      <c r="L68" s="6" t="s">
        <v>25</v>
      </c>
      <c r="M68" s="59">
        <v>7500000</v>
      </c>
      <c r="N68" s="4"/>
    </row>
    <row r="69" spans="1:32" s="35" customFormat="1" ht="13.5" customHeight="1" x14ac:dyDescent="0.2">
      <c r="A69" s="4">
        <f t="shared" si="2"/>
        <v>66</v>
      </c>
      <c r="B69" s="10">
        <v>652095</v>
      </c>
      <c r="C69" s="4" t="s">
        <v>187</v>
      </c>
      <c r="D69" s="13" t="s">
        <v>188</v>
      </c>
      <c r="E69" s="4" t="s">
        <v>12</v>
      </c>
      <c r="F69" s="29" t="s">
        <v>189</v>
      </c>
      <c r="G69" s="6" t="s">
        <v>84</v>
      </c>
      <c r="H69" s="6">
        <v>80</v>
      </c>
      <c r="I69" s="6" t="s">
        <v>24</v>
      </c>
      <c r="J69" s="58"/>
      <c r="K69" s="6" t="s">
        <v>183</v>
      </c>
      <c r="L69" s="6" t="s">
        <v>25</v>
      </c>
      <c r="M69" s="59">
        <v>7500000</v>
      </c>
      <c r="N69" s="4"/>
    </row>
    <row r="70" spans="1:32" s="35" customFormat="1" ht="13.5" customHeight="1" x14ac:dyDescent="0.2">
      <c r="A70" s="4">
        <f t="shared" si="2"/>
        <v>67</v>
      </c>
      <c r="B70" s="5">
        <v>653832</v>
      </c>
      <c r="C70" s="4" t="s">
        <v>190</v>
      </c>
      <c r="D70" s="4" t="s">
        <v>182</v>
      </c>
      <c r="E70" s="4" t="s">
        <v>12</v>
      </c>
      <c r="F70" s="29" t="s">
        <v>191</v>
      </c>
      <c r="G70" s="6" t="s">
        <v>192</v>
      </c>
      <c r="H70" s="6">
        <v>80</v>
      </c>
      <c r="I70" s="6" t="s">
        <v>24</v>
      </c>
      <c r="J70" s="58"/>
      <c r="K70" s="6" t="s">
        <v>183</v>
      </c>
      <c r="L70" s="6" t="s">
        <v>25</v>
      </c>
      <c r="M70" s="59">
        <v>7500000</v>
      </c>
      <c r="N70" s="4"/>
    </row>
    <row r="71" spans="1:32" s="35" customFormat="1" ht="13.5" customHeight="1" x14ac:dyDescent="0.2">
      <c r="A71" s="4">
        <f t="shared" si="2"/>
        <v>68</v>
      </c>
      <c r="B71" s="10">
        <v>653637</v>
      </c>
      <c r="C71" s="4" t="s">
        <v>193</v>
      </c>
      <c r="D71" s="13" t="s">
        <v>188</v>
      </c>
      <c r="E71" s="4" t="s">
        <v>12</v>
      </c>
      <c r="F71" s="29" t="s">
        <v>194</v>
      </c>
      <c r="G71" s="6" t="s">
        <v>195</v>
      </c>
      <c r="H71" s="6">
        <v>89</v>
      </c>
      <c r="I71" s="6" t="s">
        <v>24</v>
      </c>
      <c r="J71" s="58"/>
      <c r="K71" s="6" t="s">
        <v>183</v>
      </c>
      <c r="L71" s="6" t="s">
        <v>25</v>
      </c>
      <c r="M71" s="59">
        <v>7500000</v>
      </c>
      <c r="N71" s="4"/>
    </row>
    <row r="72" spans="1:32" s="35" customFormat="1" ht="13.5" customHeight="1" x14ac:dyDescent="0.2">
      <c r="A72" s="4">
        <f t="shared" si="2"/>
        <v>69</v>
      </c>
      <c r="B72" s="5">
        <v>655273</v>
      </c>
      <c r="C72" s="4" t="s">
        <v>196</v>
      </c>
      <c r="D72" s="4" t="s">
        <v>182</v>
      </c>
      <c r="E72" s="4" t="s">
        <v>12</v>
      </c>
      <c r="F72" s="29" t="s">
        <v>148</v>
      </c>
      <c r="G72" s="6" t="s">
        <v>197</v>
      </c>
      <c r="H72" s="6">
        <v>82</v>
      </c>
      <c r="I72" s="6" t="s">
        <v>24</v>
      </c>
      <c r="J72" s="58"/>
      <c r="K72" s="6" t="s">
        <v>183</v>
      </c>
      <c r="L72" s="6" t="s">
        <v>25</v>
      </c>
      <c r="M72" s="59">
        <v>7500000</v>
      </c>
      <c r="N72" s="4"/>
    </row>
    <row r="73" spans="1:32" s="35" customFormat="1" ht="13.5" customHeight="1" x14ac:dyDescent="0.2">
      <c r="A73" s="4">
        <f t="shared" si="2"/>
        <v>70</v>
      </c>
      <c r="B73" s="5">
        <v>654747</v>
      </c>
      <c r="C73" s="4" t="s">
        <v>198</v>
      </c>
      <c r="D73" s="4" t="s">
        <v>182</v>
      </c>
      <c r="E73" s="4" t="s">
        <v>12</v>
      </c>
      <c r="F73" s="29" t="s">
        <v>199</v>
      </c>
      <c r="G73" s="6" t="s">
        <v>200</v>
      </c>
      <c r="H73" s="6">
        <v>95</v>
      </c>
      <c r="I73" s="6" t="s">
        <v>13</v>
      </c>
      <c r="J73" s="58"/>
      <c r="K73" s="6" t="s">
        <v>183</v>
      </c>
      <c r="L73" s="6" t="s">
        <v>25</v>
      </c>
      <c r="M73" s="59">
        <v>7500000</v>
      </c>
      <c r="N73" s="4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</row>
    <row r="74" spans="1:32" s="35" customFormat="1" ht="13.5" customHeight="1" x14ac:dyDescent="0.2">
      <c r="A74" s="4">
        <f t="shared" si="2"/>
        <v>71</v>
      </c>
      <c r="B74" s="5">
        <v>655530</v>
      </c>
      <c r="C74" s="4" t="s">
        <v>201</v>
      </c>
      <c r="D74" s="4" t="s">
        <v>182</v>
      </c>
      <c r="E74" s="4" t="s">
        <v>12</v>
      </c>
      <c r="F74" s="29" t="s">
        <v>202</v>
      </c>
      <c r="G74" s="6" t="s">
        <v>44</v>
      </c>
      <c r="H74" s="6">
        <v>82</v>
      </c>
      <c r="I74" s="6" t="s">
        <v>24</v>
      </c>
      <c r="J74" s="58"/>
      <c r="K74" s="6" t="s">
        <v>183</v>
      </c>
      <c r="L74" s="6" t="s">
        <v>25</v>
      </c>
      <c r="M74" s="59">
        <v>7500000</v>
      </c>
      <c r="N74" s="4"/>
    </row>
    <row r="75" spans="1:32" s="35" customFormat="1" ht="13.5" customHeight="1" x14ac:dyDescent="0.2">
      <c r="A75" s="4">
        <f t="shared" si="2"/>
        <v>72</v>
      </c>
      <c r="B75" s="5">
        <v>653833</v>
      </c>
      <c r="C75" s="4" t="s">
        <v>203</v>
      </c>
      <c r="D75" s="4" t="s">
        <v>182</v>
      </c>
      <c r="E75" s="4" t="s">
        <v>12</v>
      </c>
      <c r="F75" s="29" t="s">
        <v>204</v>
      </c>
      <c r="G75" s="6" t="s">
        <v>205</v>
      </c>
      <c r="H75" s="6">
        <v>87</v>
      </c>
      <c r="I75" s="6" t="s">
        <v>24</v>
      </c>
      <c r="J75" s="58"/>
      <c r="K75" s="6" t="s">
        <v>183</v>
      </c>
      <c r="L75" s="6" t="s">
        <v>25</v>
      </c>
      <c r="M75" s="59">
        <v>7500000</v>
      </c>
      <c r="N75" s="4"/>
    </row>
    <row r="76" spans="1:32" s="35" customFormat="1" ht="13.5" customHeight="1" x14ac:dyDescent="0.2">
      <c r="A76" s="4">
        <f t="shared" si="2"/>
        <v>73</v>
      </c>
      <c r="B76" s="5">
        <v>655263</v>
      </c>
      <c r="C76" s="18" t="s">
        <v>206</v>
      </c>
      <c r="D76" s="18" t="s">
        <v>207</v>
      </c>
      <c r="E76" s="4" t="s">
        <v>12</v>
      </c>
      <c r="F76" s="29" t="s">
        <v>79</v>
      </c>
      <c r="G76" s="6" t="s">
        <v>44</v>
      </c>
      <c r="H76" s="14">
        <v>98</v>
      </c>
      <c r="I76" s="8" t="s">
        <v>208</v>
      </c>
      <c r="J76" s="58"/>
      <c r="K76" s="6" t="s">
        <v>183</v>
      </c>
      <c r="L76" s="6" t="s">
        <v>16</v>
      </c>
      <c r="M76" s="59">
        <v>8500000</v>
      </c>
      <c r="N76" s="4"/>
    </row>
    <row r="77" spans="1:32" s="35" customFormat="1" ht="13.5" customHeight="1" x14ac:dyDescent="0.2">
      <c r="A77" s="4">
        <f t="shared" si="2"/>
        <v>74</v>
      </c>
      <c r="B77" s="5">
        <v>655430</v>
      </c>
      <c r="C77" s="18" t="s">
        <v>209</v>
      </c>
      <c r="D77" s="18" t="s">
        <v>207</v>
      </c>
      <c r="E77" s="4" t="s">
        <v>12</v>
      </c>
      <c r="F77" s="29" t="s">
        <v>191</v>
      </c>
      <c r="G77" s="6" t="s">
        <v>119</v>
      </c>
      <c r="H77" s="14">
        <v>98</v>
      </c>
      <c r="I77" s="8" t="s">
        <v>208</v>
      </c>
      <c r="J77" s="58"/>
      <c r="K77" s="6" t="s">
        <v>183</v>
      </c>
      <c r="L77" s="6" t="s">
        <v>16</v>
      </c>
      <c r="M77" s="59">
        <v>8500000</v>
      </c>
      <c r="N77" s="4"/>
    </row>
    <row r="78" spans="1:32" s="31" customFormat="1" x14ac:dyDescent="0.2">
      <c r="A78" s="4">
        <f t="shared" si="2"/>
        <v>75</v>
      </c>
      <c r="B78" s="5">
        <v>650157</v>
      </c>
      <c r="C78" s="37" t="s">
        <v>210</v>
      </c>
      <c r="D78" s="37" t="s">
        <v>207</v>
      </c>
      <c r="E78" s="19" t="s">
        <v>12</v>
      </c>
      <c r="F78" s="29" t="s">
        <v>211</v>
      </c>
      <c r="G78" s="6" t="s">
        <v>195</v>
      </c>
      <c r="H78" s="14">
        <v>89</v>
      </c>
      <c r="I78" s="6" t="s">
        <v>24</v>
      </c>
      <c r="J78" s="61"/>
      <c r="K78" s="6" t="s">
        <v>183</v>
      </c>
      <c r="L78" s="6" t="s">
        <v>25</v>
      </c>
      <c r="M78" s="59">
        <v>7500000</v>
      </c>
      <c r="N78" s="4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</row>
    <row r="79" spans="1:32" s="35" customFormat="1" ht="13.5" customHeight="1" x14ac:dyDescent="0.2">
      <c r="A79" s="4">
        <f t="shared" si="2"/>
        <v>76</v>
      </c>
      <c r="B79" s="5">
        <v>652795</v>
      </c>
      <c r="C79" s="7" t="s">
        <v>212</v>
      </c>
      <c r="D79" s="7" t="s">
        <v>213</v>
      </c>
      <c r="E79" s="4" t="s">
        <v>12</v>
      </c>
      <c r="F79" s="29" t="s">
        <v>214</v>
      </c>
      <c r="G79" s="6" t="s">
        <v>119</v>
      </c>
      <c r="H79" s="12">
        <v>91</v>
      </c>
      <c r="I79" s="12" t="s">
        <v>13</v>
      </c>
      <c r="J79" s="58"/>
      <c r="K79" s="6" t="s">
        <v>183</v>
      </c>
      <c r="L79" s="6" t="s">
        <v>25</v>
      </c>
      <c r="M79" s="59">
        <v>7500000</v>
      </c>
      <c r="N79" s="4"/>
    </row>
    <row r="80" spans="1:32" s="35" customFormat="1" ht="13.5" customHeight="1" x14ac:dyDescent="0.2">
      <c r="A80" s="4">
        <f t="shared" si="2"/>
        <v>77</v>
      </c>
      <c r="B80" s="5">
        <v>653800</v>
      </c>
      <c r="C80" s="7" t="s">
        <v>215</v>
      </c>
      <c r="D80" s="7" t="s">
        <v>213</v>
      </c>
      <c r="E80" s="4" t="s">
        <v>12</v>
      </c>
      <c r="F80" s="29" t="s">
        <v>216</v>
      </c>
      <c r="G80" s="6" t="s">
        <v>217</v>
      </c>
      <c r="H80" s="12">
        <v>96</v>
      </c>
      <c r="I80" s="12" t="s">
        <v>13</v>
      </c>
      <c r="J80" s="58"/>
      <c r="K80" s="6" t="s">
        <v>183</v>
      </c>
      <c r="L80" s="6" t="s">
        <v>25</v>
      </c>
      <c r="M80" s="59">
        <v>7500000</v>
      </c>
      <c r="N80" s="4"/>
    </row>
    <row r="81" spans="1:14" s="35" customFormat="1" ht="13.5" customHeight="1" x14ac:dyDescent="0.2">
      <c r="A81" s="4">
        <f t="shared" si="2"/>
        <v>78</v>
      </c>
      <c r="B81" s="5">
        <v>652626</v>
      </c>
      <c r="C81" s="7" t="s">
        <v>218</v>
      </c>
      <c r="D81" s="7" t="s">
        <v>213</v>
      </c>
      <c r="E81" s="4" t="s">
        <v>12</v>
      </c>
      <c r="F81" s="29" t="s">
        <v>219</v>
      </c>
      <c r="G81" s="6" t="s">
        <v>220</v>
      </c>
      <c r="H81" s="12">
        <v>81</v>
      </c>
      <c r="I81" s="12" t="s">
        <v>24</v>
      </c>
      <c r="J81" s="58"/>
      <c r="K81" s="6" t="s">
        <v>183</v>
      </c>
      <c r="L81" s="6" t="s">
        <v>25</v>
      </c>
      <c r="M81" s="59">
        <v>7500000</v>
      </c>
      <c r="N81" s="4"/>
    </row>
    <row r="82" spans="1:14" s="35" customFormat="1" ht="13.5" customHeight="1" x14ac:dyDescent="0.2">
      <c r="A82" s="4">
        <f t="shared" si="2"/>
        <v>79</v>
      </c>
      <c r="B82" s="5">
        <v>655133</v>
      </c>
      <c r="C82" s="7" t="s">
        <v>221</v>
      </c>
      <c r="D82" s="7" t="s">
        <v>213</v>
      </c>
      <c r="E82" s="4" t="s">
        <v>12</v>
      </c>
      <c r="F82" s="29" t="s">
        <v>222</v>
      </c>
      <c r="G82" s="6" t="s">
        <v>223</v>
      </c>
      <c r="H82" s="12">
        <v>91</v>
      </c>
      <c r="I82" s="12" t="s">
        <v>13</v>
      </c>
      <c r="J82" s="58"/>
      <c r="K82" s="6" t="s">
        <v>183</v>
      </c>
      <c r="L82" s="6" t="s">
        <v>25</v>
      </c>
      <c r="M82" s="59">
        <v>7500000</v>
      </c>
      <c r="N82" s="4"/>
    </row>
    <row r="83" spans="1:14" s="35" customFormat="1" ht="13.5" customHeight="1" x14ac:dyDescent="0.2">
      <c r="A83" s="4">
        <f t="shared" si="2"/>
        <v>80</v>
      </c>
      <c r="B83" s="5">
        <v>654721</v>
      </c>
      <c r="C83" s="4" t="s">
        <v>224</v>
      </c>
      <c r="D83" s="4" t="s">
        <v>225</v>
      </c>
      <c r="E83" s="4" t="s">
        <v>12</v>
      </c>
      <c r="F83" s="29" t="s">
        <v>130</v>
      </c>
      <c r="G83" s="6" t="s">
        <v>116</v>
      </c>
      <c r="H83" s="6">
        <v>86</v>
      </c>
      <c r="I83" s="6" t="s">
        <v>24</v>
      </c>
      <c r="J83" s="58"/>
      <c r="K83" s="6" t="s">
        <v>183</v>
      </c>
      <c r="L83" s="6" t="s">
        <v>25</v>
      </c>
      <c r="M83" s="59">
        <v>11500000</v>
      </c>
      <c r="N83" s="4" t="s">
        <v>65</v>
      </c>
    </row>
    <row r="84" spans="1:14" s="35" customFormat="1" ht="13.5" customHeight="1" x14ac:dyDescent="0.2">
      <c r="A84" s="4">
        <f t="shared" si="2"/>
        <v>81</v>
      </c>
      <c r="B84" s="5">
        <v>655582</v>
      </c>
      <c r="C84" s="4" t="s">
        <v>226</v>
      </c>
      <c r="D84" s="4" t="s">
        <v>227</v>
      </c>
      <c r="E84" s="4" t="s">
        <v>12</v>
      </c>
      <c r="F84" s="29" t="s">
        <v>167</v>
      </c>
      <c r="G84" s="6" t="s">
        <v>228</v>
      </c>
      <c r="H84" s="6">
        <v>84</v>
      </c>
      <c r="I84" s="6" t="s">
        <v>24</v>
      </c>
      <c r="J84" s="58" t="s">
        <v>164</v>
      </c>
      <c r="K84" s="6" t="s">
        <v>183</v>
      </c>
      <c r="L84" s="6" t="s">
        <v>25</v>
      </c>
      <c r="M84" s="59">
        <v>7500000</v>
      </c>
      <c r="N84" s="4"/>
    </row>
    <row r="85" spans="1:14" s="35" customFormat="1" ht="13.5" customHeight="1" x14ac:dyDescent="0.2">
      <c r="A85" s="4">
        <f t="shared" si="2"/>
        <v>82</v>
      </c>
      <c r="B85" s="5">
        <v>655358</v>
      </c>
      <c r="C85" s="4" t="s">
        <v>229</v>
      </c>
      <c r="D85" s="4" t="s">
        <v>227</v>
      </c>
      <c r="E85" s="4" t="s">
        <v>12</v>
      </c>
      <c r="F85" s="29" t="s">
        <v>214</v>
      </c>
      <c r="G85" s="6" t="s">
        <v>205</v>
      </c>
      <c r="H85" s="33">
        <v>82</v>
      </c>
      <c r="I85" s="6" t="s">
        <v>24</v>
      </c>
      <c r="J85" s="58" t="s">
        <v>164</v>
      </c>
      <c r="K85" s="6" t="s">
        <v>183</v>
      </c>
      <c r="L85" s="6" t="s">
        <v>25</v>
      </c>
      <c r="M85" s="59">
        <v>7500000</v>
      </c>
      <c r="N85" s="4"/>
    </row>
    <row r="86" spans="1:14" s="35" customFormat="1" ht="13.5" customHeight="1" x14ac:dyDescent="0.2">
      <c r="A86" s="4">
        <f t="shared" si="2"/>
        <v>83</v>
      </c>
      <c r="B86" s="5">
        <v>653885</v>
      </c>
      <c r="C86" s="4" t="s">
        <v>230</v>
      </c>
      <c r="D86" s="4" t="s">
        <v>227</v>
      </c>
      <c r="E86" s="4" t="s">
        <v>12</v>
      </c>
      <c r="F86" s="29" t="s">
        <v>231</v>
      </c>
      <c r="G86" s="6" t="s">
        <v>232</v>
      </c>
      <c r="H86" s="6">
        <v>79</v>
      </c>
      <c r="I86" s="6" t="s">
        <v>102</v>
      </c>
      <c r="J86" s="58" t="s">
        <v>164</v>
      </c>
      <c r="K86" s="6" t="s">
        <v>183</v>
      </c>
      <c r="L86" s="6" t="s">
        <v>103</v>
      </c>
      <c r="M86" s="59">
        <v>6750000</v>
      </c>
      <c r="N86" s="4"/>
    </row>
    <row r="87" spans="1:14" s="35" customFormat="1" ht="13.5" customHeight="1" x14ac:dyDescent="0.2">
      <c r="A87" s="4">
        <f t="shared" si="2"/>
        <v>84</v>
      </c>
      <c r="B87" s="5">
        <v>655221</v>
      </c>
      <c r="C87" s="4" t="s">
        <v>233</v>
      </c>
      <c r="D87" s="4" t="s">
        <v>227</v>
      </c>
      <c r="E87" s="4" t="s">
        <v>12</v>
      </c>
      <c r="F87" s="29" t="s">
        <v>234</v>
      </c>
      <c r="G87" s="6" t="s">
        <v>235</v>
      </c>
      <c r="H87" s="33">
        <v>86</v>
      </c>
      <c r="I87" s="6" t="s">
        <v>24</v>
      </c>
      <c r="J87" s="58" t="s">
        <v>164</v>
      </c>
      <c r="K87" s="6" t="s">
        <v>183</v>
      </c>
      <c r="L87" s="6" t="s">
        <v>25</v>
      </c>
      <c r="M87" s="59">
        <v>7500000</v>
      </c>
      <c r="N87" s="4"/>
    </row>
    <row r="88" spans="1:14" s="35" customFormat="1" ht="13.5" customHeight="1" x14ac:dyDescent="0.2">
      <c r="A88" s="4">
        <f t="shared" si="2"/>
        <v>85</v>
      </c>
      <c r="B88" s="5">
        <v>650056</v>
      </c>
      <c r="C88" s="4" t="s">
        <v>236</v>
      </c>
      <c r="D88" s="4" t="s">
        <v>227</v>
      </c>
      <c r="E88" s="4" t="s">
        <v>12</v>
      </c>
      <c r="F88" s="29" t="s">
        <v>222</v>
      </c>
      <c r="G88" s="6" t="s">
        <v>237</v>
      </c>
      <c r="H88" s="6">
        <v>85</v>
      </c>
      <c r="I88" s="6" t="s">
        <v>24</v>
      </c>
      <c r="J88" s="58" t="s">
        <v>164</v>
      </c>
      <c r="K88" s="6" t="s">
        <v>183</v>
      </c>
      <c r="L88" s="6" t="s">
        <v>25</v>
      </c>
      <c r="M88" s="59">
        <v>7500000</v>
      </c>
      <c r="N88" s="4"/>
    </row>
    <row r="89" spans="1:14" s="35" customFormat="1" ht="13.5" customHeight="1" x14ac:dyDescent="0.2">
      <c r="A89" s="4">
        <f t="shared" si="2"/>
        <v>86</v>
      </c>
      <c r="B89" s="5">
        <v>654804</v>
      </c>
      <c r="C89" s="4" t="s">
        <v>238</v>
      </c>
      <c r="D89" s="4" t="s">
        <v>227</v>
      </c>
      <c r="E89" s="4" t="s">
        <v>12</v>
      </c>
      <c r="F89" s="29" t="s">
        <v>222</v>
      </c>
      <c r="G89" s="6" t="s">
        <v>239</v>
      </c>
      <c r="H89" s="6">
        <v>75</v>
      </c>
      <c r="I89" s="6" t="s">
        <v>102</v>
      </c>
      <c r="J89" s="58" t="s">
        <v>164</v>
      </c>
      <c r="K89" s="6" t="s">
        <v>183</v>
      </c>
      <c r="L89" s="6" t="s">
        <v>103</v>
      </c>
      <c r="M89" s="59">
        <v>6750000</v>
      </c>
      <c r="N89" s="4"/>
    </row>
    <row r="90" spans="1:14" s="35" customFormat="1" ht="13.5" customHeight="1" x14ac:dyDescent="0.2">
      <c r="A90" s="4">
        <f t="shared" si="2"/>
        <v>87</v>
      </c>
      <c r="B90" s="5">
        <v>655048</v>
      </c>
      <c r="C90" s="16" t="s">
        <v>240</v>
      </c>
      <c r="D90" s="16" t="s">
        <v>241</v>
      </c>
      <c r="E90" s="4" t="s">
        <v>12</v>
      </c>
      <c r="F90" s="29" t="s">
        <v>242</v>
      </c>
      <c r="G90" s="6" t="s">
        <v>243</v>
      </c>
      <c r="H90" s="6">
        <v>85</v>
      </c>
      <c r="I90" s="6" t="s">
        <v>13</v>
      </c>
      <c r="J90" s="58"/>
      <c r="K90" s="6" t="s">
        <v>183</v>
      </c>
      <c r="L90" s="6" t="s">
        <v>25</v>
      </c>
      <c r="M90" s="59">
        <v>11500000</v>
      </c>
      <c r="N90" s="4" t="s">
        <v>65</v>
      </c>
    </row>
    <row r="91" spans="1:14" s="35" customFormat="1" ht="13.5" customHeight="1" x14ac:dyDescent="0.2">
      <c r="A91" s="4">
        <f t="shared" si="2"/>
        <v>88</v>
      </c>
      <c r="B91" s="5">
        <v>650458</v>
      </c>
      <c r="C91" s="4" t="s">
        <v>244</v>
      </c>
      <c r="D91" s="4" t="s">
        <v>245</v>
      </c>
      <c r="E91" s="4" t="s">
        <v>12</v>
      </c>
      <c r="F91" s="29" t="s">
        <v>246</v>
      </c>
      <c r="G91" s="6" t="s">
        <v>247</v>
      </c>
      <c r="H91" s="6">
        <v>93</v>
      </c>
      <c r="I91" s="6" t="s">
        <v>208</v>
      </c>
      <c r="J91" s="58"/>
      <c r="K91" s="6" t="s">
        <v>183</v>
      </c>
      <c r="L91" s="6" t="s">
        <v>25</v>
      </c>
      <c r="M91" s="59">
        <v>7500000</v>
      </c>
      <c r="N91" s="4"/>
    </row>
    <row r="92" spans="1:14" s="35" customFormat="1" ht="13.5" customHeight="1" x14ac:dyDescent="0.2">
      <c r="A92" s="4">
        <f t="shared" si="2"/>
        <v>89</v>
      </c>
      <c r="B92" s="5">
        <v>655557</v>
      </c>
      <c r="C92" s="4" t="s">
        <v>248</v>
      </c>
      <c r="D92" s="4" t="s">
        <v>249</v>
      </c>
      <c r="E92" s="4" t="s">
        <v>12</v>
      </c>
      <c r="F92" s="29" t="s">
        <v>250</v>
      </c>
      <c r="G92" s="6" t="s">
        <v>251</v>
      </c>
      <c r="H92" s="6">
        <v>93</v>
      </c>
      <c r="I92" s="6" t="s">
        <v>13</v>
      </c>
      <c r="J92" s="58"/>
      <c r="K92" s="6" t="s">
        <v>183</v>
      </c>
      <c r="L92" s="6" t="s">
        <v>16</v>
      </c>
      <c r="M92" s="59">
        <v>8500000</v>
      </c>
      <c r="N92" s="4"/>
    </row>
    <row r="93" spans="1:14" s="35" customFormat="1" ht="13.5" customHeight="1" x14ac:dyDescent="0.2">
      <c r="A93" s="4">
        <f t="shared" si="2"/>
        <v>90</v>
      </c>
      <c r="B93" s="5">
        <v>655454</v>
      </c>
      <c r="C93" s="4" t="s">
        <v>252</v>
      </c>
      <c r="D93" s="4" t="s">
        <v>249</v>
      </c>
      <c r="E93" s="4" t="s">
        <v>12</v>
      </c>
      <c r="F93" s="29" t="s">
        <v>253</v>
      </c>
      <c r="G93" s="6" t="s">
        <v>254</v>
      </c>
      <c r="H93" s="6">
        <v>81</v>
      </c>
      <c r="I93" s="6" t="s">
        <v>24</v>
      </c>
      <c r="J93" s="58"/>
      <c r="K93" s="6" t="s">
        <v>183</v>
      </c>
      <c r="L93" s="6" t="s">
        <v>25</v>
      </c>
      <c r="M93" s="59">
        <v>7500000</v>
      </c>
      <c r="N93" s="4"/>
    </row>
    <row r="94" spans="1:14" s="35" customFormat="1" ht="13.5" customHeight="1" x14ac:dyDescent="0.2">
      <c r="A94" s="4">
        <f t="shared" si="2"/>
        <v>91</v>
      </c>
      <c r="B94" s="5">
        <v>655605</v>
      </c>
      <c r="C94" s="4" t="s">
        <v>255</v>
      </c>
      <c r="D94" s="4" t="s">
        <v>249</v>
      </c>
      <c r="E94" s="4" t="s">
        <v>12</v>
      </c>
      <c r="F94" s="29" t="s">
        <v>83</v>
      </c>
      <c r="G94" s="6" t="s">
        <v>254</v>
      </c>
      <c r="H94" s="6">
        <v>81</v>
      </c>
      <c r="I94" s="6" t="s">
        <v>24</v>
      </c>
      <c r="J94" s="58"/>
      <c r="K94" s="6" t="s">
        <v>183</v>
      </c>
      <c r="L94" s="6" t="s">
        <v>25</v>
      </c>
      <c r="M94" s="59">
        <v>7500000</v>
      </c>
      <c r="N94" s="4"/>
    </row>
    <row r="95" spans="1:14" s="35" customFormat="1" ht="13.5" customHeight="1" x14ac:dyDescent="0.2">
      <c r="A95" s="4">
        <f t="shared" si="2"/>
        <v>92</v>
      </c>
      <c r="B95" s="5">
        <v>655429</v>
      </c>
      <c r="C95" s="4" t="s">
        <v>256</v>
      </c>
      <c r="D95" s="4" t="s">
        <v>249</v>
      </c>
      <c r="E95" s="4" t="s">
        <v>12</v>
      </c>
      <c r="F95" s="29" t="s">
        <v>178</v>
      </c>
      <c r="G95" s="6" t="s">
        <v>97</v>
      </c>
      <c r="H95" s="6">
        <v>81</v>
      </c>
      <c r="I95" s="6" t="s">
        <v>24</v>
      </c>
      <c r="J95" s="58"/>
      <c r="K95" s="6" t="s">
        <v>183</v>
      </c>
      <c r="L95" s="6" t="s">
        <v>25</v>
      </c>
      <c r="M95" s="59">
        <v>7500000</v>
      </c>
      <c r="N95" s="4"/>
    </row>
    <row r="96" spans="1:14" s="35" customFormat="1" ht="13.5" customHeight="1" x14ac:dyDescent="0.2">
      <c r="A96" s="4">
        <f t="shared" si="2"/>
        <v>93</v>
      </c>
      <c r="B96" s="5">
        <v>655460</v>
      </c>
      <c r="C96" s="4" t="s">
        <v>257</v>
      </c>
      <c r="D96" s="4" t="s">
        <v>249</v>
      </c>
      <c r="E96" s="4" t="s">
        <v>12</v>
      </c>
      <c r="F96" s="29" t="s">
        <v>258</v>
      </c>
      <c r="G96" s="6" t="s">
        <v>259</v>
      </c>
      <c r="H96" s="6">
        <v>92</v>
      </c>
      <c r="I96" s="6" t="s">
        <v>13</v>
      </c>
      <c r="J96" s="58"/>
      <c r="K96" s="6" t="s">
        <v>183</v>
      </c>
      <c r="L96" s="6" t="s">
        <v>16</v>
      </c>
      <c r="M96" s="59">
        <v>8500000</v>
      </c>
      <c r="N96" s="4"/>
    </row>
    <row r="97" spans="1:32" s="35" customFormat="1" ht="13.5" customHeight="1" x14ac:dyDescent="0.2">
      <c r="A97" s="4">
        <f t="shared" si="2"/>
        <v>94</v>
      </c>
      <c r="B97" s="10">
        <v>652516</v>
      </c>
      <c r="C97" s="4" t="s">
        <v>260</v>
      </c>
      <c r="D97" s="16" t="s">
        <v>261</v>
      </c>
      <c r="E97" s="4" t="s">
        <v>12</v>
      </c>
      <c r="F97" s="29" t="s">
        <v>96</v>
      </c>
      <c r="G97" s="6" t="s">
        <v>104</v>
      </c>
      <c r="H97" s="6">
        <v>84</v>
      </c>
      <c r="I97" s="6" t="s">
        <v>24</v>
      </c>
      <c r="J97" s="58"/>
      <c r="K97" s="6" t="s">
        <v>183</v>
      </c>
      <c r="L97" s="6" t="s">
        <v>25</v>
      </c>
      <c r="M97" s="59">
        <v>7500000</v>
      </c>
      <c r="N97" s="4"/>
    </row>
    <row r="98" spans="1:32" s="35" customFormat="1" ht="13.5" customHeight="1" x14ac:dyDescent="0.2">
      <c r="A98" s="4">
        <f t="shared" si="2"/>
        <v>95</v>
      </c>
      <c r="B98" s="5">
        <v>655551</v>
      </c>
      <c r="C98" s="4" t="s">
        <v>108</v>
      </c>
      <c r="D98" s="16" t="s">
        <v>261</v>
      </c>
      <c r="E98" s="4" t="s">
        <v>12</v>
      </c>
      <c r="F98" s="29" t="s">
        <v>96</v>
      </c>
      <c r="G98" s="6" t="s">
        <v>57</v>
      </c>
      <c r="H98" s="6">
        <v>81</v>
      </c>
      <c r="I98" s="6" t="s">
        <v>24</v>
      </c>
      <c r="J98" s="58"/>
      <c r="K98" s="6" t="s">
        <v>183</v>
      </c>
      <c r="L98" s="6" t="s">
        <v>25</v>
      </c>
      <c r="M98" s="59">
        <v>7500000</v>
      </c>
      <c r="N98" s="4"/>
    </row>
    <row r="99" spans="1:32" s="35" customFormat="1" ht="13.5" customHeight="1" x14ac:dyDescent="0.2">
      <c r="A99" s="4">
        <f t="shared" si="2"/>
        <v>96</v>
      </c>
      <c r="B99" s="10">
        <v>651567</v>
      </c>
      <c r="C99" s="4" t="s">
        <v>262</v>
      </c>
      <c r="D99" s="16" t="s">
        <v>261</v>
      </c>
      <c r="E99" s="4" t="s">
        <v>12</v>
      </c>
      <c r="F99" s="29" t="s">
        <v>109</v>
      </c>
      <c r="G99" s="6" t="s">
        <v>263</v>
      </c>
      <c r="H99" s="6">
        <v>91</v>
      </c>
      <c r="I99" s="6" t="s">
        <v>13</v>
      </c>
      <c r="J99" s="58"/>
      <c r="K99" s="6" t="s">
        <v>183</v>
      </c>
      <c r="L99" s="6" t="s">
        <v>16</v>
      </c>
      <c r="M99" s="59">
        <v>8500000</v>
      </c>
      <c r="N99" s="4"/>
    </row>
    <row r="100" spans="1:32" s="35" customFormat="1" ht="13.5" customHeight="1" x14ac:dyDescent="0.2">
      <c r="A100" s="4">
        <f t="shared" ref="A100:A131" si="3">ROW()-3</f>
        <v>97</v>
      </c>
      <c r="B100" s="5">
        <v>6667775</v>
      </c>
      <c r="C100" s="4" t="s">
        <v>264</v>
      </c>
      <c r="D100" s="4" t="s">
        <v>265</v>
      </c>
      <c r="E100" s="4" t="s">
        <v>12</v>
      </c>
      <c r="F100" s="29" t="s">
        <v>113</v>
      </c>
      <c r="G100" s="6" t="s">
        <v>267</v>
      </c>
      <c r="H100" s="15">
        <v>95</v>
      </c>
      <c r="I100" s="6" t="s">
        <v>24</v>
      </c>
      <c r="J100" s="61" t="s">
        <v>395</v>
      </c>
      <c r="K100" s="6" t="s">
        <v>266</v>
      </c>
      <c r="L100" s="6" t="s">
        <v>25</v>
      </c>
      <c r="M100" s="59">
        <v>7500000</v>
      </c>
      <c r="N100" s="4"/>
    </row>
    <row r="101" spans="1:32" s="35" customFormat="1" ht="13.5" customHeight="1" x14ac:dyDescent="0.2">
      <c r="A101" s="4">
        <f t="shared" si="3"/>
        <v>98</v>
      </c>
      <c r="B101" s="5">
        <v>6660822</v>
      </c>
      <c r="C101" s="4" t="s">
        <v>268</v>
      </c>
      <c r="D101" s="4" t="s">
        <v>269</v>
      </c>
      <c r="E101" s="4" t="s">
        <v>12</v>
      </c>
      <c r="F101" s="29" t="s">
        <v>189</v>
      </c>
      <c r="G101" s="6" t="s">
        <v>179</v>
      </c>
      <c r="H101" s="6">
        <v>84</v>
      </c>
      <c r="I101" s="6" t="s">
        <v>274</v>
      </c>
      <c r="J101" s="61" t="s">
        <v>396</v>
      </c>
      <c r="K101" s="6" t="s">
        <v>266</v>
      </c>
      <c r="L101" s="6" t="s">
        <v>25</v>
      </c>
      <c r="M101" s="59">
        <v>7500000</v>
      </c>
      <c r="N101" s="4"/>
    </row>
    <row r="102" spans="1:32" s="35" customFormat="1" ht="13.5" customHeight="1" x14ac:dyDescent="0.2">
      <c r="A102" s="4">
        <f t="shared" si="3"/>
        <v>99</v>
      </c>
      <c r="B102" s="5">
        <v>6667856</v>
      </c>
      <c r="C102" s="4" t="s">
        <v>270</v>
      </c>
      <c r="D102" s="4" t="s">
        <v>269</v>
      </c>
      <c r="E102" s="4" t="s">
        <v>12</v>
      </c>
      <c r="F102" s="29" t="s">
        <v>271</v>
      </c>
      <c r="G102" s="6" t="s">
        <v>160</v>
      </c>
      <c r="H102" s="6">
        <v>93</v>
      </c>
      <c r="I102" s="6" t="s">
        <v>13</v>
      </c>
      <c r="J102" s="61"/>
      <c r="K102" s="6" t="s">
        <v>266</v>
      </c>
      <c r="L102" s="6" t="s">
        <v>25</v>
      </c>
      <c r="M102" s="59">
        <v>7500000</v>
      </c>
      <c r="N102" s="4"/>
    </row>
    <row r="103" spans="1:32" s="35" customFormat="1" ht="13.5" customHeight="1" x14ac:dyDescent="0.2">
      <c r="A103" s="4">
        <f t="shared" si="3"/>
        <v>100</v>
      </c>
      <c r="B103" s="5">
        <v>6661569</v>
      </c>
      <c r="C103" s="4" t="s">
        <v>272</v>
      </c>
      <c r="D103" s="4" t="s">
        <v>269</v>
      </c>
      <c r="E103" s="4" t="s">
        <v>12</v>
      </c>
      <c r="F103" s="29" t="s">
        <v>214</v>
      </c>
      <c r="G103" s="6" t="s">
        <v>275</v>
      </c>
      <c r="H103" s="6">
        <v>82</v>
      </c>
      <c r="I103" s="6" t="s">
        <v>274</v>
      </c>
      <c r="J103" s="61"/>
      <c r="K103" s="6" t="s">
        <v>266</v>
      </c>
      <c r="L103" s="6" t="s">
        <v>25</v>
      </c>
      <c r="M103" s="59">
        <v>7500000</v>
      </c>
      <c r="N103" s="4"/>
    </row>
    <row r="104" spans="1:32" s="35" customFormat="1" ht="13.5" customHeight="1" x14ac:dyDescent="0.2">
      <c r="A104" s="4">
        <f t="shared" si="3"/>
        <v>101</v>
      </c>
      <c r="B104" s="5">
        <v>6654616</v>
      </c>
      <c r="C104" s="4" t="s">
        <v>276</v>
      </c>
      <c r="D104" s="4" t="s">
        <v>269</v>
      </c>
      <c r="E104" s="4" t="s">
        <v>12</v>
      </c>
      <c r="F104" s="29" t="s">
        <v>72</v>
      </c>
      <c r="G104" s="6" t="s">
        <v>277</v>
      </c>
      <c r="H104" s="6">
        <v>82</v>
      </c>
      <c r="I104" s="6" t="s">
        <v>274</v>
      </c>
      <c r="J104" s="61" t="s">
        <v>397</v>
      </c>
      <c r="K104" s="6" t="s">
        <v>266</v>
      </c>
      <c r="L104" s="6" t="s">
        <v>25</v>
      </c>
      <c r="M104" s="59">
        <v>7500000</v>
      </c>
      <c r="N104" s="4"/>
    </row>
    <row r="105" spans="1:32" s="35" customFormat="1" ht="13.5" customHeight="1" x14ac:dyDescent="0.2">
      <c r="A105" s="4">
        <f t="shared" si="3"/>
        <v>102</v>
      </c>
      <c r="B105" s="5">
        <v>6668559</v>
      </c>
      <c r="C105" s="4" t="s">
        <v>278</v>
      </c>
      <c r="D105" s="4" t="s">
        <v>265</v>
      </c>
      <c r="E105" s="4" t="s">
        <v>12</v>
      </c>
      <c r="F105" s="29" t="s">
        <v>202</v>
      </c>
      <c r="G105" s="6" t="s">
        <v>279</v>
      </c>
      <c r="H105" s="6">
        <v>85</v>
      </c>
      <c r="I105" s="6" t="s">
        <v>24</v>
      </c>
      <c r="J105" s="58"/>
      <c r="K105" s="6" t="s">
        <v>266</v>
      </c>
      <c r="L105" s="6" t="s">
        <v>25</v>
      </c>
      <c r="M105" s="59">
        <v>7500000</v>
      </c>
      <c r="N105" s="4"/>
    </row>
    <row r="106" spans="1:32" s="35" customFormat="1" ht="13.5" customHeight="1" x14ac:dyDescent="0.2">
      <c r="A106" s="4">
        <f t="shared" si="3"/>
        <v>103</v>
      </c>
      <c r="B106" s="5">
        <v>6668519</v>
      </c>
      <c r="C106" s="4" t="s">
        <v>280</v>
      </c>
      <c r="D106" s="4" t="s">
        <v>265</v>
      </c>
      <c r="E106" s="4" t="s">
        <v>12</v>
      </c>
      <c r="F106" s="29" t="s">
        <v>202</v>
      </c>
      <c r="G106" s="6" t="s">
        <v>131</v>
      </c>
      <c r="H106" s="6">
        <v>82</v>
      </c>
      <c r="I106" s="6" t="s">
        <v>24</v>
      </c>
      <c r="J106" s="58"/>
      <c r="K106" s="6" t="s">
        <v>266</v>
      </c>
      <c r="L106" s="6" t="s">
        <v>25</v>
      </c>
      <c r="M106" s="59">
        <v>7500000</v>
      </c>
      <c r="N106" s="4"/>
    </row>
    <row r="107" spans="1:32" s="35" customFormat="1" ht="13.5" customHeight="1" x14ac:dyDescent="0.2">
      <c r="A107" s="4">
        <f t="shared" si="3"/>
        <v>104</v>
      </c>
      <c r="B107" s="5">
        <v>6668460</v>
      </c>
      <c r="C107" s="4" t="s">
        <v>281</v>
      </c>
      <c r="D107" s="4" t="s">
        <v>265</v>
      </c>
      <c r="E107" s="4" t="s">
        <v>12</v>
      </c>
      <c r="F107" s="29" t="s">
        <v>202</v>
      </c>
      <c r="G107" s="6" t="s">
        <v>282</v>
      </c>
      <c r="H107" s="6">
        <v>87</v>
      </c>
      <c r="I107" s="6" t="s">
        <v>24</v>
      </c>
      <c r="J107" s="58"/>
      <c r="K107" s="6" t="s">
        <v>266</v>
      </c>
      <c r="L107" s="6" t="s">
        <v>25</v>
      </c>
      <c r="M107" s="59">
        <v>7500000</v>
      </c>
      <c r="N107" s="4"/>
    </row>
    <row r="108" spans="1:32" s="35" customFormat="1" ht="13.5" customHeight="1" x14ac:dyDescent="0.2">
      <c r="A108" s="4">
        <f t="shared" si="3"/>
        <v>105</v>
      </c>
      <c r="B108" s="5">
        <v>6667910</v>
      </c>
      <c r="C108" s="4" t="s">
        <v>283</v>
      </c>
      <c r="D108" s="4" t="s">
        <v>265</v>
      </c>
      <c r="E108" s="4" t="s">
        <v>12</v>
      </c>
      <c r="F108" s="29" t="s">
        <v>142</v>
      </c>
      <c r="G108" s="6" t="s">
        <v>284</v>
      </c>
      <c r="H108" s="6">
        <v>90</v>
      </c>
      <c r="I108" s="6" t="s">
        <v>24</v>
      </c>
      <c r="J108" s="58"/>
      <c r="K108" s="6" t="s">
        <v>266</v>
      </c>
      <c r="L108" s="6" t="s">
        <v>25</v>
      </c>
      <c r="M108" s="59">
        <v>7500000</v>
      </c>
      <c r="N108" s="4"/>
    </row>
    <row r="109" spans="1:32" s="35" customFormat="1" ht="13.5" customHeight="1" x14ac:dyDescent="0.2">
      <c r="A109" s="4">
        <f t="shared" si="3"/>
        <v>106</v>
      </c>
      <c r="B109" s="5">
        <v>6668583</v>
      </c>
      <c r="C109" s="4" t="s">
        <v>285</v>
      </c>
      <c r="D109" s="4" t="s">
        <v>265</v>
      </c>
      <c r="E109" s="4" t="s">
        <v>12</v>
      </c>
      <c r="F109" s="29" t="s">
        <v>286</v>
      </c>
      <c r="G109" s="6" t="s">
        <v>287</v>
      </c>
      <c r="H109" s="6">
        <v>95</v>
      </c>
      <c r="I109" s="6" t="s">
        <v>24</v>
      </c>
      <c r="J109" s="58"/>
      <c r="K109" s="6" t="s">
        <v>266</v>
      </c>
      <c r="L109" s="6" t="s">
        <v>25</v>
      </c>
      <c r="M109" s="59">
        <v>7500000</v>
      </c>
      <c r="N109" s="4"/>
    </row>
    <row r="110" spans="1:32" s="35" customFormat="1" ht="13.5" customHeight="1" x14ac:dyDescent="0.2">
      <c r="A110" s="4">
        <f t="shared" si="3"/>
        <v>107</v>
      </c>
      <c r="B110" s="5">
        <v>6668088</v>
      </c>
      <c r="C110" s="4" t="s">
        <v>288</v>
      </c>
      <c r="D110" s="4" t="s">
        <v>269</v>
      </c>
      <c r="E110" s="4" t="s">
        <v>12</v>
      </c>
      <c r="F110" s="29" t="s">
        <v>289</v>
      </c>
      <c r="G110" s="6" t="s">
        <v>282</v>
      </c>
      <c r="H110" s="6">
        <v>72</v>
      </c>
      <c r="I110" s="6" t="s">
        <v>102</v>
      </c>
      <c r="J110" s="58"/>
      <c r="K110" s="6" t="s">
        <v>266</v>
      </c>
      <c r="L110" s="6" t="s">
        <v>103</v>
      </c>
      <c r="M110" s="59">
        <v>6750000</v>
      </c>
      <c r="N110" s="4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</row>
    <row r="111" spans="1:32" s="35" customFormat="1" ht="13.5" customHeight="1" x14ac:dyDescent="0.2">
      <c r="A111" s="4">
        <f t="shared" si="3"/>
        <v>108</v>
      </c>
      <c r="B111" s="5">
        <v>6667025</v>
      </c>
      <c r="C111" s="4" t="s">
        <v>290</v>
      </c>
      <c r="D111" s="4" t="s">
        <v>265</v>
      </c>
      <c r="E111" s="4" t="s">
        <v>12</v>
      </c>
      <c r="F111" s="29" t="s">
        <v>231</v>
      </c>
      <c r="G111" s="6" t="s">
        <v>291</v>
      </c>
      <c r="H111" s="6">
        <v>87</v>
      </c>
      <c r="I111" s="6" t="s">
        <v>24</v>
      </c>
      <c r="J111" s="58"/>
      <c r="K111" s="6" t="s">
        <v>266</v>
      </c>
      <c r="L111" s="6" t="s">
        <v>25</v>
      </c>
      <c r="M111" s="59">
        <v>7500000</v>
      </c>
      <c r="N111" s="4"/>
    </row>
    <row r="112" spans="1:32" s="35" customFormat="1" ht="13.5" customHeight="1" x14ac:dyDescent="0.2">
      <c r="A112" s="4">
        <f t="shared" si="3"/>
        <v>109</v>
      </c>
      <c r="B112" s="5">
        <v>6666236</v>
      </c>
      <c r="C112" s="4" t="s">
        <v>292</v>
      </c>
      <c r="D112" s="4" t="s">
        <v>269</v>
      </c>
      <c r="E112" s="4" t="s">
        <v>12</v>
      </c>
      <c r="F112" s="29" t="s">
        <v>231</v>
      </c>
      <c r="G112" s="6" t="s">
        <v>220</v>
      </c>
      <c r="H112" s="6">
        <v>82</v>
      </c>
      <c r="I112" s="6" t="s">
        <v>274</v>
      </c>
      <c r="J112" s="61" t="s">
        <v>397</v>
      </c>
      <c r="K112" s="6" t="s">
        <v>266</v>
      </c>
      <c r="L112" s="6" t="s">
        <v>25</v>
      </c>
      <c r="M112" s="59">
        <v>7500000</v>
      </c>
      <c r="N112" s="4"/>
    </row>
    <row r="113" spans="1:32" s="31" customFormat="1" x14ac:dyDescent="0.2">
      <c r="A113" s="4">
        <f t="shared" si="3"/>
        <v>110</v>
      </c>
      <c r="B113" s="5">
        <v>6652378</v>
      </c>
      <c r="C113" s="19" t="s">
        <v>293</v>
      </c>
      <c r="D113" s="19" t="s">
        <v>265</v>
      </c>
      <c r="E113" s="19" t="s">
        <v>12</v>
      </c>
      <c r="F113" s="29" t="s">
        <v>216</v>
      </c>
      <c r="G113" s="6" t="s">
        <v>294</v>
      </c>
      <c r="H113" s="6">
        <v>90</v>
      </c>
      <c r="I113" s="6" t="s">
        <v>24</v>
      </c>
      <c r="J113" s="61" t="s">
        <v>398</v>
      </c>
      <c r="K113" s="6" t="s">
        <v>266</v>
      </c>
      <c r="L113" s="6" t="s">
        <v>25</v>
      </c>
      <c r="M113" s="59">
        <v>7500000</v>
      </c>
      <c r="N113" s="4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</row>
    <row r="114" spans="1:32" s="35" customFormat="1" ht="13.5" customHeight="1" x14ac:dyDescent="0.2">
      <c r="A114" s="4">
        <f t="shared" si="3"/>
        <v>111</v>
      </c>
      <c r="B114" s="5">
        <v>6666766</v>
      </c>
      <c r="C114" s="4" t="s">
        <v>295</v>
      </c>
      <c r="D114" s="4" t="s">
        <v>296</v>
      </c>
      <c r="E114" s="4" t="s">
        <v>12</v>
      </c>
      <c r="F114" s="29" t="s">
        <v>109</v>
      </c>
      <c r="G114" s="6" t="s">
        <v>297</v>
      </c>
      <c r="H114" s="6">
        <v>88</v>
      </c>
      <c r="I114" s="6" t="s">
        <v>274</v>
      </c>
      <c r="J114" s="58"/>
      <c r="K114" s="6" t="s">
        <v>266</v>
      </c>
      <c r="L114" s="6" t="s">
        <v>25</v>
      </c>
      <c r="M114" s="59">
        <v>7500000</v>
      </c>
      <c r="N114" s="4"/>
    </row>
    <row r="115" spans="1:32" s="35" customFormat="1" ht="13.5" customHeight="1" x14ac:dyDescent="0.2">
      <c r="A115" s="4">
        <f t="shared" si="3"/>
        <v>112</v>
      </c>
      <c r="B115" s="5">
        <v>6652668</v>
      </c>
      <c r="C115" s="4" t="s">
        <v>298</v>
      </c>
      <c r="D115" s="4" t="s">
        <v>296</v>
      </c>
      <c r="E115" s="4" t="s">
        <v>12</v>
      </c>
      <c r="F115" s="29" t="s">
        <v>271</v>
      </c>
      <c r="G115" s="6" t="s">
        <v>73</v>
      </c>
      <c r="H115" s="6">
        <v>77</v>
      </c>
      <c r="I115" s="6" t="s">
        <v>102</v>
      </c>
      <c r="J115" s="58"/>
      <c r="K115" s="6" t="s">
        <v>266</v>
      </c>
      <c r="L115" s="6" t="s">
        <v>103</v>
      </c>
      <c r="M115" s="59">
        <v>6750000</v>
      </c>
      <c r="N115" s="4"/>
    </row>
    <row r="116" spans="1:32" s="35" customFormat="1" ht="13.5" customHeight="1" x14ac:dyDescent="0.2">
      <c r="A116" s="4">
        <f t="shared" si="3"/>
        <v>113</v>
      </c>
      <c r="B116" s="5">
        <v>6655764</v>
      </c>
      <c r="C116" s="4" t="s">
        <v>299</v>
      </c>
      <c r="D116" s="4" t="s">
        <v>296</v>
      </c>
      <c r="E116" s="4" t="s">
        <v>12</v>
      </c>
      <c r="F116" s="29" t="s">
        <v>72</v>
      </c>
      <c r="G116" s="6" t="s">
        <v>275</v>
      </c>
      <c r="H116" s="6">
        <v>93</v>
      </c>
      <c r="I116" s="6" t="s">
        <v>16</v>
      </c>
      <c r="J116" s="58"/>
      <c r="K116" s="6" t="s">
        <v>266</v>
      </c>
      <c r="L116" s="6" t="s">
        <v>25</v>
      </c>
      <c r="M116" s="59">
        <v>7500000</v>
      </c>
      <c r="N116" s="4"/>
    </row>
    <row r="117" spans="1:32" s="35" customFormat="1" ht="13.5" customHeight="1" x14ac:dyDescent="0.2">
      <c r="A117" s="4">
        <f t="shared" si="3"/>
        <v>114</v>
      </c>
      <c r="B117" s="5">
        <v>6652115</v>
      </c>
      <c r="C117" s="4" t="s">
        <v>300</v>
      </c>
      <c r="D117" s="4" t="s">
        <v>296</v>
      </c>
      <c r="E117" s="4" t="s">
        <v>12</v>
      </c>
      <c r="F117" s="29" t="s">
        <v>202</v>
      </c>
      <c r="G117" s="6" t="s">
        <v>301</v>
      </c>
      <c r="H117" s="6">
        <v>81</v>
      </c>
      <c r="I117" s="6" t="s">
        <v>274</v>
      </c>
      <c r="J117" s="58"/>
      <c r="K117" s="6" t="s">
        <v>266</v>
      </c>
      <c r="L117" s="6" t="s">
        <v>25</v>
      </c>
      <c r="M117" s="59">
        <v>7500000</v>
      </c>
      <c r="N117" s="4"/>
    </row>
    <row r="118" spans="1:32" s="35" customFormat="1" ht="13.5" customHeight="1" x14ac:dyDescent="0.2">
      <c r="A118" s="4">
        <f t="shared" si="3"/>
        <v>115</v>
      </c>
      <c r="B118" s="5">
        <v>6652127</v>
      </c>
      <c r="C118" s="4" t="s">
        <v>302</v>
      </c>
      <c r="D118" s="4" t="s">
        <v>296</v>
      </c>
      <c r="E118" s="4" t="s">
        <v>12</v>
      </c>
      <c r="F118" s="29" t="s">
        <v>202</v>
      </c>
      <c r="G118" s="6" t="s">
        <v>303</v>
      </c>
      <c r="H118" s="6">
        <v>77</v>
      </c>
      <c r="I118" s="6" t="s">
        <v>102</v>
      </c>
      <c r="J118" s="58"/>
      <c r="K118" s="6" t="s">
        <v>266</v>
      </c>
      <c r="L118" s="6" t="s">
        <v>103</v>
      </c>
      <c r="M118" s="59">
        <v>6750000</v>
      </c>
      <c r="N118" s="4"/>
    </row>
    <row r="119" spans="1:32" s="35" customFormat="1" ht="13.5" customHeight="1" x14ac:dyDescent="0.2">
      <c r="A119" s="4">
        <f t="shared" si="3"/>
        <v>116</v>
      </c>
      <c r="B119" s="10">
        <v>6661453</v>
      </c>
      <c r="C119" s="38" t="s">
        <v>304</v>
      </c>
      <c r="D119" s="38" t="s">
        <v>305</v>
      </c>
      <c r="E119" s="4" t="s">
        <v>12</v>
      </c>
      <c r="F119" s="29" t="s">
        <v>306</v>
      </c>
      <c r="G119" s="6" t="s">
        <v>307</v>
      </c>
      <c r="H119" s="6">
        <v>91</v>
      </c>
      <c r="I119" s="6" t="s">
        <v>13</v>
      </c>
      <c r="J119" s="58"/>
      <c r="K119" s="6" t="s">
        <v>266</v>
      </c>
      <c r="L119" s="6" t="s">
        <v>103</v>
      </c>
      <c r="M119" s="59">
        <v>6750000</v>
      </c>
      <c r="N119" s="4"/>
    </row>
    <row r="120" spans="1:32" s="35" customFormat="1" ht="13.5" customHeight="1" x14ac:dyDescent="0.2">
      <c r="A120" s="4">
        <f t="shared" si="3"/>
        <v>117</v>
      </c>
      <c r="B120" s="10">
        <v>6669004</v>
      </c>
      <c r="C120" s="38" t="s">
        <v>308</v>
      </c>
      <c r="D120" s="38" t="s">
        <v>305</v>
      </c>
      <c r="E120" s="4" t="s">
        <v>12</v>
      </c>
      <c r="F120" s="29" t="s">
        <v>310</v>
      </c>
      <c r="G120" s="6" t="s">
        <v>311</v>
      </c>
      <c r="H120" s="6">
        <v>75</v>
      </c>
      <c r="I120" s="6" t="s">
        <v>102</v>
      </c>
      <c r="J120" s="58"/>
      <c r="K120" s="6" t="s">
        <v>266</v>
      </c>
      <c r="L120" s="6" t="s">
        <v>103</v>
      </c>
      <c r="M120" s="59">
        <v>6750000</v>
      </c>
      <c r="N120" s="4"/>
    </row>
    <row r="121" spans="1:32" s="35" customFormat="1" ht="13.5" customHeight="1" x14ac:dyDescent="0.2">
      <c r="A121" s="4">
        <f t="shared" si="3"/>
        <v>118</v>
      </c>
      <c r="B121" s="10">
        <v>6661458</v>
      </c>
      <c r="C121" s="38" t="s">
        <v>312</v>
      </c>
      <c r="D121" s="38" t="s">
        <v>305</v>
      </c>
      <c r="E121" s="4" t="s">
        <v>12</v>
      </c>
      <c r="F121" s="29" t="s">
        <v>313</v>
      </c>
      <c r="G121" s="6" t="s">
        <v>314</v>
      </c>
      <c r="H121" s="6">
        <v>75</v>
      </c>
      <c r="I121" s="6" t="s">
        <v>102</v>
      </c>
      <c r="J121" s="58"/>
      <c r="K121" s="6" t="s">
        <v>266</v>
      </c>
      <c r="L121" s="6" t="s">
        <v>103</v>
      </c>
      <c r="M121" s="59">
        <v>6750000</v>
      </c>
      <c r="N121" s="4"/>
    </row>
    <row r="122" spans="1:32" s="35" customFormat="1" ht="13.5" customHeight="1" x14ac:dyDescent="0.2">
      <c r="A122" s="4">
        <f t="shared" si="3"/>
        <v>119</v>
      </c>
      <c r="B122" s="5">
        <v>6668518</v>
      </c>
      <c r="C122" s="4" t="s">
        <v>315</v>
      </c>
      <c r="D122" s="4" t="s">
        <v>316</v>
      </c>
      <c r="E122" s="4" t="s">
        <v>12</v>
      </c>
      <c r="F122" s="29" t="s">
        <v>242</v>
      </c>
      <c r="G122" s="6" t="s">
        <v>317</v>
      </c>
      <c r="H122" s="6">
        <v>93</v>
      </c>
      <c r="I122" s="6" t="s">
        <v>78</v>
      </c>
      <c r="J122" s="58"/>
      <c r="K122" s="6" t="s">
        <v>266</v>
      </c>
      <c r="L122" s="6" t="s">
        <v>25</v>
      </c>
      <c r="M122" s="59">
        <v>11500000</v>
      </c>
      <c r="N122" s="4" t="s">
        <v>65</v>
      </c>
    </row>
    <row r="123" spans="1:32" s="35" customFormat="1" ht="13.5" customHeight="1" x14ac:dyDescent="0.2">
      <c r="A123" s="4">
        <f t="shared" si="3"/>
        <v>120</v>
      </c>
      <c r="B123" s="10">
        <v>6666857</v>
      </c>
      <c r="C123" s="38" t="s">
        <v>318</v>
      </c>
      <c r="D123" s="4" t="s">
        <v>319</v>
      </c>
      <c r="E123" s="4" t="s">
        <v>12</v>
      </c>
      <c r="F123" s="29" t="s">
        <v>89</v>
      </c>
      <c r="G123" s="6" t="s">
        <v>320</v>
      </c>
      <c r="H123" s="6">
        <v>81</v>
      </c>
      <c r="I123" s="6" t="s">
        <v>24</v>
      </c>
      <c r="J123" s="58"/>
      <c r="K123" s="6" t="s">
        <v>266</v>
      </c>
      <c r="L123" s="6" t="s">
        <v>25</v>
      </c>
      <c r="M123" s="59">
        <v>7500000</v>
      </c>
      <c r="N123" s="4"/>
    </row>
    <row r="124" spans="1:32" s="35" customFormat="1" ht="13.5" customHeight="1" x14ac:dyDescent="0.2">
      <c r="A124" s="4">
        <f t="shared" si="3"/>
        <v>121</v>
      </c>
      <c r="B124" s="10">
        <v>6667727</v>
      </c>
      <c r="C124" s="38" t="s">
        <v>321</v>
      </c>
      <c r="D124" s="4" t="s">
        <v>319</v>
      </c>
      <c r="E124" s="4" t="s">
        <v>12</v>
      </c>
      <c r="F124" s="29" t="s">
        <v>322</v>
      </c>
      <c r="G124" s="6" t="s">
        <v>323</v>
      </c>
      <c r="H124" s="6">
        <v>92</v>
      </c>
      <c r="I124" s="6" t="s">
        <v>13</v>
      </c>
      <c r="J124" s="58"/>
      <c r="K124" s="6" t="s">
        <v>266</v>
      </c>
      <c r="L124" s="6" t="s">
        <v>25</v>
      </c>
      <c r="M124" s="59">
        <v>7500000</v>
      </c>
      <c r="N124" s="4"/>
    </row>
    <row r="125" spans="1:32" s="35" customFormat="1" ht="13.5" customHeight="1" x14ac:dyDescent="0.2">
      <c r="A125" s="4">
        <f t="shared" si="3"/>
        <v>122</v>
      </c>
      <c r="B125" s="10">
        <v>6652200</v>
      </c>
      <c r="C125" s="38" t="s">
        <v>324</v>
      </c>
      <c r="D125" s="4" t="s">
        <v>319</v>
      </c>
      <c r="E125" s="4" t="s">
        <v>12</v>
      </c>
      <c r="F125" s="29" t="s">
        <v>322</v>
      </c>
      <c r="G125" s="6" t="s">
        <v>325</v>
      </c>
      <c r="H125" s="6">
        <v>91</v>
      </c>
      <c r="I125" s="6" t="s">
        <v>13</v>
      </c>
      <c r="J125" s="58"/>
      <c r="K125" s="6" t="s">
        <v>266</v>
      </c>
      <c r="L125" s="6" t="s">
        <v>25</v>
      </c>
      <c r="M125" s="59">
        <v>7500000</v>
      </c>
      <c r="N125" s="4"/>
    </row>
    <row r="126" spans="1:32" s="35" customFormat="1" ht="13.5" customHeight="1" x14ac:dyDescent="0.2">
      <c r="A126" s="4">
        <f t="shared" si="3"/>
        <v>123</v>
      </c>
      <c r="B126" s="10">
        <v>6668501</v>
      </c>
      <c r="C126" s="4" t="s">
        <v>326</v>
      </c>
      <c r="D126" s="4" t="s">
        <v>327</v>
      </c>
      <c r="E126" s="4" t="s">
        <v>12</v>
      </c>
      <c r="F126" s="29" t="s">
        <v>125</v>
      </c>
      <c r="G126" s="6" t="s">
        <v>328</v>
      </c>
      <c r="H126" s="6">
        <v>85</v>
      </c>
      <c r="I126" s="6" t="s">
        <v>274</v>
      </c>
      <c r="J126" s="58"/>
      <c r="K126" s="6" t="s">
        <v>266</v>
      </c>
      <c r="L126" s="6" t="s">
        <v>25</v>
      </c>
      <c r="M126" s="59">
        <v>7500000</v>
      </c>
      <c r="N126" s="4"/>
    </row>
    <row r="127" spans="1:32" s="35" customFormat="1" ht="13.5" customHeight="1" x14ac:dyDescent="0.2">
      <c r="A127" s="4">
        <f t="shared" si="3"/>
        <v>124</v>
      </c>
      <c r="B127" s="5">
        <v>6668067</v>
      </c>
      <c r="C127" s="4" t="s">
        <v>329</v>
      </c>
      <c r="D127" s="4" t="s">
        <v>330</v>
      </c>
      <c r="E127" s="4" t="s">
        <v>12</v>
      </c>
      <c r="F127" s="29" t="s">
        <v>331</v>
      </c>
      <c r="G127" s="6" t="s">
        <v>287</v>
      </c>
      <c r="H127" s="6">
        <v>76</v>
      </c>
      <c r="I127" s="6" t="s">
        <v>102</v>
      </c>
      <c r="J127" s="58" t="s">
        <v>56</v>
      </c>
      <c r="K127" s="6" t="s">
        <v>266</v>
      </c>
      <c r="L127" s="6" t="s">
        <v>103</v>
      </c>
      <c r="M127" s="59">
        <v>6750000</v>
      </c>
      <c r="N127" s="4"/>
    </row>
    <row r="128" spans="1:32" s="35" customFormat="1" ht="13.5" customHeight="1" x14ac:dyDescent="0.2">
      <c r="A128" s="4">
        <f t="shared" si="3"/>
        <v>125</v>
      </c>
      <c r="B128" s="10">
        <v>6669014</v>
      </c>
      <c r="C128" s="4" t="s">
        <v>332</v>
      </c>
      <c r="D128" s="4" t="s">
        <v>327</v>
      </c>
      <c r="E128" s="4" t="s">
        <v>12</v>
      </c>
      <c r="F128" s="29" t="s">
        <v>121</v>
      </c>
      <c r="G128" s="6" t="s">
        <v>333</v>
      </c>
      <c r="H128" s="6">
        <v>81</v>
      </c>
      <c r="I128" s="6" t="s">
        <v>274</v>
      </c>
      <c r="J128" s="58"/>
      <c r="K128" s="6" t="s">
        <v>266</v>
      </c>
      <c r="L128" s="6" t="s">
        <v>25</v>
      </c>
      <c r="M128" s="59">
        <v>7500000</v>
      </c>
      <c r="N128" s="4"/>
    </row>
    <row r="129" spans="1:14" s="35" customFormat="1" ht="13.5" customHeight="1" x14ac:dyDescent="0.2">
      <c r="A129" s="4">
        <f t="shared" si="3"/>
        <v>126</v>
      </c>
      <c r="B129" s="5">
        <v>6655145</v>
      </c>
      <c r="C129" s="4" t="s">
        <v>334</v>
      </c>
      <c r="D129" s="4" t="s">
        <v>330</v>
      </c>
      <c r="E129" s="4" t="s">
        <v>12</v>
      </c>
      <c r="F129" s="29" t="s">
        <v>322</v>
      </c>
      <c r="G129" s="6" t="s">
        <v>317</v>
      </c>
      <c r="H129" s="6">
        <v>85</v>
      </c>
      <c r="I129" s="6" t="s">
        <v>24</v>
      </c>
      <c r="J129" s="58" t="s">
        <v>56</v>
      </c>
      <c r="K129" s="6" t="s">
        <v>266</v>
      </c>
      <c r="L129" s="6" t="s">
        <v>25</v>
      </c>
      <c r="M129" s="59">
        <v>7500000</v>
      </c>
      <c r="N129" s="4"/>
    </row>
    <row r="130" spans="1:14" s="35" customFormat="1" ht="13.5" customHeight="1" x14ac:dyDescent="0.2">
      <c r="A130" s="4">
        <f t="shared" si="3"/>
        <v>127</v>
      </c>
      <c r="B130" s="5">
        <v>6669002</v>
      </c>
      <c r="C130" s="4" t="s">
        <v>335</v>
      </c>
      <c r="D130" s="4" t="s">
        <v>330</v>
      </c>
      <c r="E130" s="4" t="s">
        <v>12</v>
      </c>
      <c r="F130" s="29" t="s">
        <v>322</v>
      </c>
      <c r="G130" s="6" t="s">
        <v>333</v>
      </c>
      <c r="H130" s="6">
        <v>76</v>
      </c>
      <c r="I130" s="6" t="s">
        <v>102</v>
      </c>
      <c r="J130" s="58" t="s">
        <v>56</v>
      </c>
      <c r="K130" s="6" t="s">
        <v>266</v>
      </c>
      <c r="L130" s="6" t="s">
        <v>103</v>
      </c>
      <c r="M130" s="59">
        <v>6750000</v>
      </c>
      <c r="N130" s="4"/>
    </row>
    <row r="131" spans="1:14" s="35" customFormat="1" ht="13.5" customHeight="1" x14ac:dyDescent="0.2">
      <c r="A131" s="4">
        <f t="shared" si="3"/>
        <v>128</v>
      </c>
      <c r="B131" s="5">
        <v>6651935</v>
      </c>
      <c r="C131" s="4" t="s">
        <v>336</v>
      </c>
      <c r="D131" s="4" t="s">
        <v>330</v>
      </c>
      <c r="E131" s="4" t="s">
        <v>12</v>
      </c>
      <c r="F131" s="29" t="s">
        <v>337</v>
      </c>
      <c r="G131" s="6" t="s">
        <v>338</v>
      </c>
      <c r="H131" s="6">
        <v>83</v>
      </c>
      <c r="I131" s="6" t="s">
        <v>24</v>
      </c>
      <c r="J131" s="58" t="s">
        <v>56</v>
      </c>
      <c r="K131" s="6" t="s">
        <v>266</v>
      </c>
      <c r="L131" s="6" t="s">
        <v>103</v>
      </c>
      <c r="M131" s="59">
        <v>6750000</v>
      </c>
      <c r="N131" s="4"/>
    </row>
    <row r="132" spans="1:14" s="35" customFormat="1" ht="13.5" customHeight="1" x14ac:dyDescent="0.2">
      <c r="A132" s="4">
        <f t="shared" ref="A132:A151" si="4">ROW()-3</f>
        <v>129</v>
      </c>
      <c r="B132" s="5">
        <v>6667081</v>
      </c>
      <c r="C132" s="4" t="s">
        <v>339</v>
      </c>
      <c r="D132" s="4" t="s">
        <v>330</v>
      </c>
      <c r="E132" s="4" t="s">
        <v>12</v>
      </c>
      <c r="F132" s="29" t="s">
        <v>337</v>
      </c>
      <c r="G132" s="6" t="s">
        <v>223</v>
      </c>
      <c r="H132" s="6">
        <v>74</v>
      </c>
      <c r="I132" s="6" t="s">
        <v>102</v>
      </c>
      <c r="J132" s="58" t="s">
        <v>56</v>
      </c>
      <c r="K132" s="6" t="s">
        <v>266</v>
      </c>
      <c r="L132" s="6" t="s">
        <v>103</v>
      </c>
      <c r="M132" s="59">
        <v>6750000</v>
      </c>
      <c r="N132" s="4"/>
    </row>
    <row r="133" spans="1:14" s="35" customFormat="1" ht="13.5" customHeight="1" x14ac:dyDescent="0.2">
      <c r="A133" s="4">
        <f t="shared" si="4"/>
        <v>130</v>
      </c>
      <c r="B133" s="5">
        <v>6666815</v>
      </c>
      <c r="C133" s="4" t="s">
        <v>340</v>
      </c>
      <c r="D133" s="4" t="s">
        <v>330</v>
      </c>
      <c r="E133" s="4" t="s">
        <v>12</v>
      </c>
      <c r="F133" s="29" t="s">
        <v>341</v>
      </c>
      <c r="G133" s="6" t="s">
        <v>342</v>
      </c>
      <c r="H133" s="6">
        <v>83</v>
      </c>
      <c r="I133" s="6" t="s">
        <v>24</v>
      </c>
      <c r="J133" s="58" t="s">
        <v>56</v>
      </c>
      <c r="K133" s="6" t="s">
        <v>266</v>
      </c>
      <c r="L133" s="6" t="s">
        <v>103</v>
      </c>
      <c r="M133" s="59">
        <v>6750000</v>
      </c>
      <c r="N133" s="4"/>
    </row>
    <row r="134" spans="1:14" s="35" customFormat="1" ht="13.5" customHeight="1" x14ac:dyDescent="0.2">
      <c r="A134" s="4">
        <f t="shared" si="4"/>
        <v>131</v>
      </c>
      <c r="B134" s="10">
        <v>6668116</v>
      </c>
      <c r="C134" s="4" t="s">
        <v>343</v>
      </c>
      <c r="D134" s="4" t="s">
        <v>327</v>
      </c>
      <c r="E134" s="4" t="s">
        <v>12</v>
      </c>
      <c r="F134" s="29" t="s">
        <v>344</v>
      </c>
      <c r="G134" s="6" t="s">
        <v>345</v>
      </c>
      <c r="H134" s="6">
        <v>79</v>
      </c>
      <c r="I134" s="6" t="s">
        <v>102</v>
      </c>
      <c r="J134" s="58"/>
      <c r="K134" s="6" t="s">
        <v>266</v>
      </c>
      <c r="L134" s="6" t="s">
        <v>103</v>
      </c>
      <c r="M134" s="59">
        <v>6750000</v>
      </c>
      <c r="N134" s="4"/>
    </row>
    <row r="135" spans="1:14" s="35" customFormat="1" ht="13.5" customHeight="1" x14ac:dyDescent="0.2">
      <c r="A135" s="4">
        <f t="shared" si="4"/>
        <v>132</v>
      </c>
      <c r="B135" s="10">
        <v>6665292</v>
      </c>
      <c r="C135" s="4" t="s">
        <v>346</v>
      </c>
      <c r="D135" s="4" t="s">
        <v>327</v>
      </c>
      <c r="E135" s="4" t="s">
        <v>12</v>
      </c>
      <c r="F135" s="29" t="s">
        <v>347</v>
      </c>
      <c r="G135" s="6" t="s">
        <v>348</v>
      </c>
      <c r="H135" s="6">
        <v>80</v>
      </c>
      <c r="I135" s="6" t="s">
        <v>274</v>
      </c>
      <c r="J135" s="58"/>
      <c r="K135" s="6" t="s">
        <v>266</v>
      </c>
      <c r="L135" s="6" t="s">
        <v>103</v>
      </c>
      <c r="M135" s="59">
        <v>6750000</v>
      </c>
      <c r="N135" s="4"/>
    </row>
    <row r="136" spans="1:14" s="35" customFormat="1" ht="13.5" customHeight="1" x14ac:dyDescent="0.2">
      <c r="A136" s="4">
        <f t="shared" si="4"/>
        <v>133</v>
      </c>
      <c r="B136" s="5">
        <v>6666474</v>
      </c>
      <c r="C136" s="4" t="s">
        <v>349</v>
      </c>
      <c r="D136" s="4" t="s">
        <v>330</v>
      </c>
      <c r="E136" s="4" t="s">
        <v>12</v>
      </c>
      <c r="F136" s="29" t="s">
        <v>350</v>
      </c>
      <c r="G136" s="6" t="s">
        <v>307</v>
      </c>
      <c r="H136" s="6">
        <v>80</v>
      </c>
      <c r="I136" s="6" t="s">
        <v>24</v>
      </c>
      <c r="J136" s="58" t="s">
        <v>56</v>
      </c>
      <c r="K136" s="6" t="s">
        <v>266</v>
      </c>
      <c r="L136" s="6" t="s">
        <v>103</v>
      </c>
      <c r="M136" s="59">
        <v>6750000</v>
      </c>
      <c r="N136" s="4"/>
    </row>
    <row r="137" spans="1:14" s="35" customFormat="1" ht="13.5" customHeight="1" x14ac:dyDescent="0.2">
      <c r="A137" s="4">
        <f t="shared" si="4"/>
        <v>134</v>
      </c>
      <c r="B137" s="5">
        <v>6655288</v>
      </c>
      <c r="C137" s="4" t="s">
        <v>351</v>
      </c>
      <c r="D137" s="4" t="s">
        <v>330</v>
      </c>
      <c r="E137" s="4" t="s">
        <v>12</v>
      </c>
      <c r="F137" s="29" t="s">
        <v>350</v>
      </c>
      <c r="G137" s="6" t="s">
        <v>352</v>
      </c>
      <c r="H137" s="6">
        <v>74</v>
      </c>
      <c r="I137" s="6" t="s">
        <v>102</v>
      </c>
      <c r="J137" s="58" t="s">
        <v>56</v>
      </c>
      <c r="K137" s="6" t="s">
        <v>266</v>
      </c>
      <c r="L137" s="6" t="s">
        <v>103</v>
      </c>
      <c r="M137" s="59">
        <v>6750000</v>
      </c>
      <c r="N137" s="4"/>
    </row>
    <row r="138" spans="1:14" s="35" customFormat="1" ht="13.5" customHeight="1" x14ac:dyDescent="0.2">
      <c r="A138" s="4">
        <f t="shared" si="4"/>
        <v>135</v>
      </c>
      <c r="B138" s="5">
        <v>6667585</v>
      </c>
      <c r="C138" s="39" t="s">
        <v>353</v>
      </c>
      <c r="D138" s="18" t="s">
        <v>354</v>
      </c>
      <c r="E138" s="4" t="s">
        <v>12</v>
      </c>
      <c r="F138" s="29" t="s">
        <v>79</v>
      </c>
      <c r="G138" s="6" t="s">
        <v>355</v>
      </c>
      <c r="H138" s="8">
        <v>95</v>
      </c>
      <c r="I138" s="8" t="s">
        <v>13</v>
      </c>
      <c r="J138" s="58"/>
      <c r="K138" s="6" t="s">
        <v>266</v>
      </c>
      <c r="L138" s="6" t="s">
        <v>16</v>
      </c>
      <c r="M138" s="59">
        <v>12500000</v>
      </c>
      <c r="N138" s="4" t="s">
        <v>65</v>
      </c>
    </row>
    <row r="139" spans="1:14" s="35" customFormat="1" ht="13.5" customHeight="1" x14ac:dyDescent="0.2">
      <c r="A139" s="4">
        <f t="shared" si="4"/>
        <v>136</v>
      </c>
      <c r="B139" s="5">
        <v>6653176</v>
      </c>
      <c r="C139" s="39" t="s">
        <v>356</v>
      </c>
      <c r="D139" s="18" t="s">
        <v>354</v>
      </c>
      <c r="E139" s="4" t="s">
        <v>12</v>
      </c>
      <c r="F139" s="29" t="s">
        <v>253</v>
      </c>
      <c r="G139" s="6" t="s">
        <v>97</v>
      </c>
      <c r="H139" s="8">
        <v>73</v>
      </c>
      <c r="I139" s="8" t="s">
        <v>102</v>
      </c>
      <c r="J139" s="58"/>
      <c r="K139" s="6" t="s">
        <v>266</v>
      </c>
      <c r="L139" s="6" t="s">
        <v>103</v>
      </c>
      <c r="M139" s="60">
        <v>10500000</v>
      </c>
      <c r="N139" s="4" t="s">
        <v>65</v>
      </c>
    </row>
    <row r="140" spans="1:14" s="35" customFormat="1" ht="13.5" customHeight="1" x14ac:dyDescent="0.2">
      <c r="A140" s="4">
        <f t="shared" si="4"/>
        <v>137</v>
      </c>
      <c r="B140" s="5">
        <v>6668540</v>
      </c>
      <c r="C140" s="4" t="s">
        <v>357</v>
      </c>
      <c r="D140" s="4" t="s">
        <v>358</v>
      </c>
      <c r="E140" s="4" t="s">
        <v>12</v>
      </c>
      <c r="F140" s="29" t="s">
        <v>359</v>
      </c>
      <c r="G140" s="6" t="s">
        <v>360</v>
      </c>
      <c r="H140" s="6">
        <v>69</v>
      </c>
      <c r="I140" s="6" t="s">
        <v>102</v>
      </c>
      <c r="J140" s="58"/>
      <c r="K140" s="6" t="s">
        <v>266</v>
      </c>
      <c r="L140" s="6" t="s">
        <v>103</v>
      </c>
      <c r="M140" s="59">
        <v>6750000</v>
      </c>
      <c r="N140" s="4"/>
    </row>
    <row r="141" spans="1:14" s="35" customFormat="1" ht="13.5" customHeight="1" x14ac:dyDescent="0.2">
      <c r="A141" s="4">
        <f t="shared" si="4"/>
        <v>138</v>
      </c>
      <c r="B141" s="10">
        <v>6669010</v>
      </c>
      <c r="C141" s="4" t="s">
        <v>361</v>
      </c>
      <c r="D141" s="4" t="s">
        <v>362</v>
      </c>
      <c r="E141" s="4" t="s">
        <v>12</v>
      </c>
      <c r="F141" s="29" t="s">
        <v>113</v>
      </c>
      <c r="G141" s="6" t="s">
        <v>275</v>
      </c>
      <c r="H141" s="15">
        <v>96</v>
      </c>
      <c r="I141" s="6" t="s">
        <v>363</v>
      </c>
      <c r="J141" s="61" t="s">
        <v>395</v>
      </c>
      <c r="K141" s="6" t="s">
        <v>266</v>
      </c>
      <c r="L141" s="6" t="s">
        <v>25</v>
      </c>
      <c r="M141" s="59">
        <v>7500000</v>
      </c>
      <c r="N141" s="4"/>
    </row>
    <row r="142" spans="1:14" s="35" customFormat="1" ht="13.5" customHeight="1" x14ac:dyDescent="0.2">
      <c r="A142" s="4">
        <f t="shared" si="4"/>
        <v>139</v>
      </c>
      <c r="B142" s="10">
        <v>6667754</v>
      </c>
      <c r="C142" s="4" t="s">
        <v>364</v>
      </c>
      <c r="D142" s="4" t="s">
        <v>362</v>
      </c>
      <c r="E142" s="4" t="s">
        <v>12</v>
      </c>
      <c r="F142" s="29" t="s">
        <v>113</v>
      </c>
      <c r="G142" s="6" t="s">
        <v>184</v>
      </c>
      <c r="H142" s="15">
        <v>95</v>
      </c>
      <c r="I142" s="6" t="s">
        <v>363</v>
      </c>
      <c r="J142" s="61" t="s">
        <v>395</v>
      </c>
      <c r="K142" s="6" t="s">
        <v>266</v>
      </c>
      <c r="L142" s="6" t="s">
        <v>25</v>
      </c>
      <c r="M142" s="59">
        <v>7500000</v>
      </c>
      <c r="N142" s="4"/>
    </row>
    <row r="143" spans="1:14" s="35" customFormat="1" ht="13.5" customHeight="1" x14ac:dyDescent="0.2">
      <c r="A143" s="4">
        <f t="shared" si="4"/>
        <v>140</v>
      </c>
      <c r="B143" s="10">
        <v>6667049</v>
      </c>
      <c r="C143" s="4" t="s">
        <v>365</v>
      </c>
      <c r="D143" s="4" t="s">
        <v>362</v>
      </c>
      <c r="E143" s="4" t="s">
        <v>12</v>
      </c>
      <c r="F143" s="29" t="s">
        <v>191</v>
      </c>
      <c r="G143" s="6" t="s">
        <v>275</v>
      </c>
      <c r="H143" s="6">
        <v>89</v>
      </c>
      <c r="I143" s="6" t="s">
        <v>363</v>
      </c>
      <c r="J143" s="61"/>
      <c r="K143" s="6" t="s">
        <v>266</v>
      </c>
      <c r="L143" s="6" t="s">
        <v>25</v>
      </c>
      <c r="M143" s="59">
        <v>7500000</v>
      </c>
      <c r="N143" s="4"/>
    </row>
    <row r="144" spans="1:14" s="35" customFormat="1" ht="13.5" customHeight="1" x14ac:dyDescent="0.2">
      <c r="A144" s="4">
        <f t="shared" si="4"/>
        <v>141</v>
      </c>
      <c r="B144" s="10">
        <v>6666618</v>
      </c>
      <c r="C144" s="4" t="s">
        <v>366</v>
      </c>
      <c r="D144" s="4" t="s">
        <v>362</v>
      </c>
      <c r="E144" s="4" t="s">
        <v>12</v>
      </c>
      <c r="F144" s="29" t="s">
        <v>142</v>
      </c>
      <c r="G144" s="6" t="s">
        <v>303</v>
      </c>
      <c r="H144" s="6">
        <v>80</v>
      </c>
      <c r="I144" s="6" t="s">
        <v>363</v>
      </c>
      <c r="J144" s="58"/>
      <c r="K144" s="6" t="s">
        <v>266</v>
      </c>
      <c r="L144" s="6" t="s">
        <v>25</v>
      </c>
      <c r="M144" s="59">
        <v>7500000</v>
      </c>
      <c r="N144" s="4"/>
    </row>
    <row r="145" spans="1:16" s="35" customFormat="1" ht="13.5" customHeight="1" x14ac:dyDescent="0.2">
      <c r="A145" s="4">
        <f t="shared" si="4"/>
        <v>142</v>
      </c>
      <c r="B145" s="10">
        <v>6667024</v>
      </c>
      <c r="C145" s="4" t="s">
        <v>367</v>
      </c>
      <c r="D145" s="4" t="s">
        <v>362</v>
      </c>
      <c r="E145" s="4" t="s">
        <v>12</v>
      </c>
      <c r="F145" s="29" t="s">
        <v>368</v>
      </c>
      <c r="G145" s="6" t="s">
        <v>342</v>
      </c>
      <c r="H145" s="6">
        <v>90</v>
      </c>
      <c r="I145" s="6" t="s">
        <v>363</v>
      </c>
      <c r="J145" s="58"/>
      <c r="K145" s="6" t="s">
        <v>266</v>
      </c>
      <c r="L145" s="6" t="s">
        <v>25</v>
      </c>
      <c r="M145" s="59">
        <v>7500000</v>
      </c>
      <c r="N145" s="4"/>
    </row>
    <row r="146" spans="1:16" s="35" customFormat="1" ht="13.5" customHeight="1" x14ac:dyDescent="0.2">
      <c r="A146" s="4">
        <f t="shared" si="4"/>
        <v>143</v>
      </c>
      <c r="B146" s="5">
        <v>6667090</v>
      </c>
      <c r="C146" s="16" t="s">
        <v>369</v>
      </c>
      <c r="D146" s="16" t="s">
        <v>370</v>
      </c>
      <c r="E146" s="4" t="s">
        <v>12</v>
      </c>
      <c r="F146" s="6" t="s">
        <v>359</v>
      </c>
      <c r="G146" s="30"/>
      <c r="H146" s="6">
        <v>83</v>
      </c>
      <c r="I146" s="6" t="s">
        <v>24</v>
      </c>
      <c r="J146" s="58"/>
      <c r="K146" s="6" t="s">
        <v>266</v>
      </c>
      <c r="L146" s="6" t="s">
        <v>25</v>
      </c>
      <c r="M146" s="59">
        <v>7500000</v>
      </c>
      <c r="N146" s="4"/>
    </row>
    <row r="147" spans="1:16" s="35" customFormat="1" ht="13.5" customHeight="1" x14ac:dyDescent="0.2">
      <c r="A147" s="4">
        <f t="shared" si="4"/>
        <v>144</v>
      </c>
      <c r="B147" s="5">
        <v>6660112</v>
      </c>
      <c r="C147" s="16" t="s">
        <v>371</v>
      </c>
      <c r="D147" s="16" t="s">
        <v>370</v>
      </c>
      <c r="E147" s="4" t="s">
        <v>12</v>
      </c>
      <c r="F147" s="6" t="s">
        <v>368</v>
      </c>
      <c r="G147" s="30"/>
      <c r="H147" s="6">
        <v>93</v>
      </c>
      <c r="I147" s="6" t="s">
        <v>13</v>
      </c>
      <c r="J147" s="58"/>
      <c r="K147" s="6" t="s">
        <v>266</v>
      </c>
      <c r="L147" s="6" t="s">
        <v>25</v>
      </c>
      <c r="M147" s="59">
        <v>7500000</v>
      </c>
      <c r="N147" s="4"/>
    </row>
    <row r="148" spans="1:16" s="35" customFormat="1" ht="13.5" customHeight="1" x14ac:dyDescent="0.2">
      <c r="A148" s="4">
        <f t="shared" si="4"/>
        <v>145</v>
      </c>
      <c r="B148" s="5">
        <v>6668286</v>
      </c>
      <c r="C148" s="16" t="s">
        <v>372</v>
      </c>
      <c r="D148" s="16" t="s">
        <v>370</v>
      </c>
      <c r="E148" s="4" t="s">
        <v>12</v>
      </c>
      <c r="F148" s="6" t="s">
        <v>368</v>
      </c>
      <c r="G148" s="30"/>
      <c r="H148" s="6">
        <v>85</v>
      </c>
      <c r="I148" s="6" t="s">
        <v>24</v>
      </c>
      <c r="J148" s="58"/>
      <c r="K148" s="6" t="s">
        <v>266</v>
      </c>
      <c r="L148" s="6" t="s">
        <v>25</v>
      </c>
      <c r="M148" s="59">
        <v>7500000</v>
      </c>
      <c r="N148" s="4"/>
    </row>
    <row r="149" spans="1:16" s="35" customFormat="1" ht="13.5" customHeight="1" x14ac:dyDescent="0.2">
      <c r="A149" s="4">
        <f t="shared" si="4"/>
        <v>146</v>
      </c>
      <c r="B149" s="5">
        <v>6668000</v>
      </c>
      <c r="C149" s="4" t="s">
        <v>373</v>
      </c>
      <c r="D149" s="4" t="s">
        <v>370</v>
      </c>
      <c r="E149" s="4" t="s">
        <v>12</v>
      </c>
      <c r="F149" s="6" t="s">
        <v>337</v>
      </c>
      <c r="G149" s="6"/>
      <c r="H149" s="6">
        <v>72</v>
      </c>
      <c r="I149" s="6" t="s">
        <v>102</v>
      </c>
      <c r="J149" s="58"/>
      <c r="K149" s="6" t="s">
        <v>266</v>
      </c>
      <c r="L149" s="6" t="s">
        <v>103</v>
      </c>
      <c r="M149" s="59">
        <v>6750000</v>
      </c>
      <c r="N149" s="4"/>
    </row>
    <row r="150" spans="1:16" s="35" customFormat="1" ht="13.5" customHeight="1" x14ac:dyDescent="0.2">
      <c r="A150" s="4">
        <f t="shared" si="4"/>
        <v>147</v>
      </c>
      <c r="B150" s="5">
        <v>6666786</v>
      </c>
      <c r="C150" s="4" t="s">
        <v>312</v>
      </c>
      <c r="D150" s="4" t="s">
        <v>370</v>
      </c>
      <c r="E150" s="4" t="s">
        <v>12</v>
      </c>
      <c r="F150" s="6" t="s">
        <v>337</v>
      </c>
      <c r="G150" s="6"/>
      <c r="H150" s="6">
        <v>80</v>
      </c>
      <c r="I150" s="6" t="s">
        <v>24</v>
      </c>
      <c r="J150" s="58"/>
      <c r="K150" s="6" t="s">
        <v>266</v>
      </c>
      <c r="L150" s="6" t="s">
        <v>103</v>
      </c>
      <c r="M150" s="59">
        <v>6750000</v>
      </c>
      <c r="N150" s="4"/>
    </row>
    <row r="151" spans="1:16" s="31" customFormat="1" x14ac:dyDescent="0.2">
      <c r="A151" s="40">
        <f t="shared" si="4"/>
        <v>148</v>
      </c>
      <c r="B151" s="41">
        <v>6665849</v>
      </c>
      <c r="C151" s="42" t="s">
        <v>374</v>
      </c>
      <c r="D151" s="42" t="s">
        <v>370</v>
      </c>
      <c r="E151" s="42" t="s">
        <v>12</v>
      </c>
      <c r="F151" s="43" t="s">
        <v>375</v>
      </c>
      <c r="G151" s="43"/>
      <c r="H151" s="44">
        <v>89</v>
      </c>
      <c r="I151" s="43" t="s">
        <v>24</v>
      </c>
      <c r="J151" s="62" t="s">
        <v>71</v>
      </c>
      <c r="K151" s="43" t="s">
        <v>266</v>
      </c>
      <c r="L151" s="43" t="s">
        <v>103</v>
      </c>
      <c r="M151" s="63">
        <v>6750000</v>
      </c>
      <c r="N151" s="40"/>
      <c r="O151" s="35"/>
      <c r="P151" s="35"/>
    </row>
    <row r="152" spans="1:16" s="31" customFormat="1" ht="19.5" customHeight="1" x14ac:dyDescent="0.2">
      <c r="A152" s="32"/>
      <c r="B152" s="45" t="s">
        <v>386</v>
      </c>
      <c r="C152" s="17"/>
      <c r="D152" s="17"/>
      <c r="E152" s="17"/>
      <c r="F152" s="21"/>
      <c r="G152" s="21"/>
      <c r="H152" s="3"/>
      <c r="I152" s="21"/>
      <c r="K152" s="21"/>
      <c r="L152" s="20"/>
      <c r="M152" s="64">
        <f>SUM(M4:M151)</f>
        <v>1172000000</v>
      </c>
      <c r="O152" s="35"/>
    </row>
    <row r="153" spans="1:16" s="31" customFormat="1" x14ac:dyDescent="0.2">
      <c r="A153" s="32"/>
      <c r="B153" s="46"/>
      <c r="C153" s="17"/>
      <c r="D153" s="17"/>
      <c r="E153" s="17"/>
      <c r="F153" s="21"/>
      <c r="G153" s="21"/>
      <c r="H153" s="3"/>
      <c r="I153" s="21"/>
      <c r="K153" s="21"/>
      <c r="L153" s="20">
        <f>COUNTIF($L$4:$L$151, "K")</f>
        <v>29</v>
      </c>
      <c r="M153" s="20"/>
      <c r="O153" s="35"/>
    </row>
    <row r="154" spans="1:16" s="31" customFormat="1" x14ac:dyDescent="0.2">
      <c r="A154" s="32"/>
      <c r="B154" s="46"/>
      <c r="C154" s="17"/>
      <c r="D154" s="17"/>
      <c r="E154" s="17"/>
      <c r="F154" s="21"/>
      <c r="G154" s="21"/>
      <c r="H154" s="3"/>
      <c r="I154" s="21"/>
      <c r="K154" s="21"/>
      <c r="L154" s="20">
        <f>COUNTIF($L$4:$L$151, "G")</f>
        <v>79</v>
      </c>
      <c r="M154" s="20"/>
      <c r="O154" s="35"/>
    </row>
    <row r="155" spans="1:16" s="31" customFormat="1" x14ac:dyDescent="0.2">
      <c r="A155" s="32"/>
      <c r="B155" s="46"/>
      <c r="C155" s="17"/>
      <c r="D155" s="17"/>
      <c r="E155" s="17"/>
      <c r="F155" s="21"/>
      <c r="G155" s="21"/>
      <c r="H155" s="3"/>
      <c r="I155" s="21"/>
      <c r="K155" s="21"/>
      <c r="L155" s="20">
        <f>COUNTIF($L$4:$L$151, "XS")</f>
        <v>40</v>
      </c>
      <c r="M155" s="20"/>
      <c r="O155" s="35"/>
    </row>
    <row r="156" spans="1:16" s="31" customFormat="1" x14ac:dyDescent="0.2">
      <c r="A156" s="32"/>
      <c r="B156" s="46"/>
      <c r="C156" s="17"/>
      <c r="D156" s="17"/>
      <c r="E156" s="17"/>
      <c r="F156" s="21"/>
      <c r="G156" s="21"/>
      <c r="H156" s="3"/>
      <c r="I156" s="21"/>
      <c r="K156" s="21"/>
      <c r="L156" s="20"/>
      <c r="M156" s="20"/>
      <c r="O156" s="35"/>
    </row>
    <row r="157" spans="1:16" s="31" customFormat="1" x14ac:dyDescent="0.2">
      <c r="A157" s="32"/>
      <c r="B157" s="46"/>
      <c r="C157" s="17"/>
      <c r="D157" s="17"/>
      <c r="E157" s="17"/>
      <c r="F157" s="21"/>
      <c r="G157" s="21"/>
      <c r="H157" s="3"/>
      <c r="I157" s="21"/>
      <c r="K157" s="21"/>
      <c r="L157" s="20"/>
      <c r="M157" s="20"/>
      <c r="O157" s="35"/>
    </row>
    <row r="158" spans="1:16" s="31" customFormat="1" x14ac:dyDescent="0.2">
      <c r="A158" s="32"/>
      <c r="B158" s="46"/>
      <c r="C158" s="17"/>
      <c r="D158" s="17"/>
      <c r="E158" s="17"/>
      <c r="F158" s="21"/>
      <c r="G158" s="21"/>
      <c r="H158" s="3"/>
      <c r="I158" s="21"/>
      <c r="K158" s="21"/>
      <c r="L158" s="20"/>
      <c r="M158" s="20"/>
      <c r="O158" s="35"/>
    </row>
    <row r="159" spans="1:16" s="31" customFormat="1" x14ac:dyDescent="0.2">
      <c r="A159" s="32"/>
      <c r="B159" s="46"/>
      <c r="C159" s="17"/>
      <c r="D159" s="17"/>
      <c r="E159" s="17"/>
      <c r="F159" s="21"/>
      <c r="G159" s="21"/>
      <c r="H159" s="3"/>
      <c r="I159" s="21"/>
      <c r="K159" s="21"/>
      <c r="L159" s="20"/>
      <c r="M159" s="20"/>
      <c r="O159" s="35"/>
    </row>
    <row r="161" spans="1:14" s="1" customFormat="1" hidden="1" x14ac:dyDescent="0.2">
      <c r="A161" s="9">
        <v>24</v>
      </c>
      <c r="B161" s="5">
        <v>634975</v>
      </c>
      <c r="C161" s="19" t="s">
        <v>376</v>
      </c>
      <c r="D161" s="19" t="s">
        <v>67</v>
      </c>
      <c r="E161" s="19" t="s">
        <v>12</v>
      </c>
      <c r="F161" s="48" t="s">
        <v>377</v>
      </c>
      <c r="G161" s="48"/>
      <c r="H161" s="6">
        <v>74</v>
      </c>
      <c r="I161" s="6" t="s">
        <v>102</v>
      </c>
      <c r="J161" s="1" t="s">
        <v>378</v>
      </c>
      <c r="K161" s="21" t="s">
        <v>14</v>
      </c>
      <c r="L161" s="20"/>
      <c r="M161" s="20" t="s">
        <v>192</v>
      </c>
      <c r="N161" s="1" t="s">
        <v>379</v>
      </c>
    </row>
    <row r="162" spans="1:14" ht="13.5" hidden="1" customHeight="1" x14ac:dyDescent="0.2">
      <c r="A162" s="4">
        <v>100</v>
      </c>
      <c r="B162" s="5">
        <v>6661569</v>
      </c>
      <c r="C162" s="4" t="s">
        <v>272</v>
      </c>
      <c r="D162" s="4" t="s">
        <v>269</v>
      </c>
      <c r="E162" s="4" t="s">
        <v>12</v>
      </c>
      <c r="F162" s="48" t="s">
        <v>273</v>
      </c>
      <c r="G162" s="48"/>
      <c r="H162" s="6">
        <v>72</v>
      </c>
      <c r="I162" s="6" t="s">
        <v>102</v>
      </c>
      <c r="J162" s="1" t="s">
        <v>380</v>
      </c>
      <c r="K162" s="21" t="s">
        <v>266</v>
      </c>
      <c r="L162" s="21" t="s">
        <v>103</v>
      </c>
      <c r="M162" s="21" t="s">
        <v>275</v>
      </c>
      <c r="N162" s="1"/>
    </row>
    <row r="163" spans="1:14" ht="13.5" hidden="1" customHeight="1" x14ac:dyDescent="0.2">
      <c r="A163" s="4">
        <v>117</v>
      </c>
      <c r="B163" s="10">
        <v>6669004</v>
      </c>
      <c r="C163" s="38" t="s">
        <v>308</v>
      </c>
      <c r="D163" s="38" t="s">
        <v>305</v>
      </c>
      <c r="E163" s="4" t="s">
        <v>12</v>
      </c>
      <c r="F163" s="10" t="s">
        <v>309</v>
      </c>
      <c r="G163" s="10"/>
      <c r="H163" s="6">
        <v>75</v>
      </c>
      <c r="I163" s="6" t="s">
        <v>102</v>
      </c>
      <c r="J163" s="1" t="s">
        <v>380</v>
      </c>
      <c r="K163" s="21" t="s">
        <v>266</v>
      </c>
      <c r="L163" s="20" t="s">
        <v>103</v>
      </c>
      <c r="M163" s="20" t="s">
        <v>311</v>
      </c>
      <c r="N163" s="1"/>
    </row>
    <row r="164" spans="1:14" ht="13.5" hidden="1" customHeight="1" x14ac:dyDescent="0.2">
      <c r="A164" s="4">
        <f t="shared" ref="A164" si="5">ROW()-3</f>
        <v>161</v>
      </c>
      <c r="B164" s="5">
        <v>6668487</v>
      </c>
      <c r="C164" s="16" t="s">
        <v>381</v>
      </c>
      <c r="D164" s="16" t="s">
        <v>370</v>
      </c>
      <c r="E164" s="4" t="s">
        <v>12</v>
      </c>
      <c r="F164" s="30">
        <v>362453171</v>
      </c>
      <c r="G164" s="30"/>
      <c r="H164" s="6">
        <v>85</v>
      </c>
      <c r="I164" s="6" t="s">
        <v>24</v>
      </c>
      <c r="J164" s="1" t="s">
        <v>378</v>
      </c>
      <c r="K164" s="21" t="s">
        <v>266</v>
      </c>
      <c r="L164" s="20" t="s">
        <v>25</v>
      </c>
      <c r="M164" s="20"/>
      <c r="N164" s="1" t="s">
        <v>379</v>
      </c>
    </row>
  </sheetData>
  <sortState ref="A4:AF151">
    <sortCondition ref="O4:O151"/>
  </sortState>
  <mergeCells count="1">
    <mergeCell ref="A2:I2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F43" sqref="F43"/>
    </sheetView>
  </sheetViews>
  <sheetFormatPr defaultRowHeight="12.75" x14ac:dyDescent="0.2"/>
  <cols>
    <col min="1" max="1" width="6.7109375" style="71" customWidth="1"/>
    <col min="2" max="2" width="16.5703125" style="71" customWidth="1"/>
    <col min="3" max="3" width="5.85546875" style="113" bestFit="1" customWidth="1"/>
    <col min="4" max="4" width="9.85546875" style="113" bestFit="1" customWidth="1"/>
    <col min="5" max="5" width="15" style="71" customWidth="1"/>
    <col min="6" max="6" width="12.5703125" style="71" customWidth="1"/>
    <col min="7" max="10" width="7.85546875" style="71" customWidth="1"/>
    <col min="11" max="11" width="13.140625" style="71" customWidth="1"/>
    <col min="12" max="12" width="10.42578125" style="71" bestFit="1" customWidth="1"/>
    <col min="13" max="13" width="10.140625" style="71" bestFit="1" customWidth="1"/>
    <col min="14" max="14" width="3.28515625" style="71" bestFit="1" customWidth="1"/>
    <col min="15" max="17" width="7.85546875" style="71" bestFit="1" customWidth="1"/>
    <col min="18" max="18" width="5.42578125" style="71" bestFit="1" customWidth="1"/>
    <col min="19" max="21" width="8.7109375" style="71" bestFit="1" customWidth="1"/>
    <col min="22" max="16384" width="9.140625" style="71"/>
  </cols>
  <sheetData>
    <row r="1" spans="1:21" x14ac:dyDescent="0.2">
      <c r="A1" s="124" t="s">
        <v>399</v>
      </c>
      <c r="B1" s="124"/>
      <c r="C1" s="124"/>
      <c r="D1" s="124"/>
      <c r="E1" s="124"/>
      <c r="F1" s="124"/>
      <c r="G1" s="70"/>
      <c r="N1" s="51"/>
      <c r="O1" s="51" t="s">
        <v>102</v>
      </c>
      <c r="P1" s="51" t="s">
        <v>274</v>
      </c>
      <c r="Q1" s="51" t="s">
        <v>13</v>
      </c>
      <c r="R1" s="51"/>
      <c r="S1" s="51" t="s">
        <v>102</v>
      </c>
      <c r="T1" s="51" t="s">
        <v>274</v>
      </c>
      <c r="U1" s="51" t="s">
        <v>13</v>
      </c>
    </row>
    <row r="2" spans="1:21" ht="21" customHeight="1" x14ac:dyDescent="0.2">
      <c r="A2" s="125" t="s">
        <v>400</v>
      </c>
      <c r="B2" s="125"/>
      <c r="C2" s="125"/>
      <c r="D2" s="125"/>
      <c r="E2" s="125"/>
      <c r="F2" s="125"/>
      <c r="G2" s="72"/>
      <c r="H2" s="73"/>
      <c r="N2" s="51" t="s">
        <v>401</v>
      </c>
      <c r="O2" s="51">
        <v>1350000</v>
      </c>
      <c r="P2" s="51">
        <v>1500000</v>
      </c>
      <c r="Q2" s="51">
        <v>1700000</v>
      </c>
      <c r="R2" s="51" t="s">
        <v>402</v>
      </c>
      <c r="S2" s="51">
        <v>2100000</v>
      </c>
      <c r="T2" s="51">
        <v>2300000</v>
      </c>
      <c r="U2" s="51">
        <v>2500000</v>
      </c>
    </row>
    <row r="3" spans="1:21" s="78" customFormat="1" x14ac:dyDescent="0.2">
      <c r="A3" s="74" t="s">
        <v>2</v>
      </c>
      <c r="B3" s="74" t="s">
        <v>403</v>
      </c>
      <c r="C3" s="74" t="s">
        <v>404</v>
      </c>
      <c r="D3" s="74" t="s">
        <v>405</v>
      </c>
      <c r="E3" s="75" t="s">
        <v>406</v>
      </c>
      <c r="F3" s="74" t="s">
        <v>8</v>
      </c>
      <c r="G3" s="72" t="s">
        <v>404</v>
      </c>
      <c r="H3" s="76" t="s">
        <v>16</v>
      </c>
      <c r="I3" s="76" t="s">
        <v>25</v>
      </c>
      <c r="J3" s="76" t="s">
        <v>103</v>
      </c>
      <c r="K3" s="77" t="s">
        <v>385</v>
      </c>
      <c r="L3" s="77" t="s">
        <v>8</v>
      </c>
      <c r="N3" s="52"/>
      <c r="O3" s="52">
        <v>6750000</v>
      </c>
      <c r="P3" s="52">
        <v>7500000</v>
      </c>
      <c r="Q3" s="52">
        <v>8500000</v>
      </c>
      <c r="R3" s="52" t="s">
        <v>387</v>
      </c>
      <c r="S3" s="52">
        <v>10500000</v>
      </c>
      <c r="T3" s="52">
        <v>11500000</v>
      </c>
      <c r="U3" s="52">
        <v>12500000</v>
      </c>
    </row>
    <row r="4" spans="1:21" ht="14.25" customHeight="1" x14ac:dyDescent="0.2">
      <c r="A4" s="79">
        <v>1</v>
      </c>
      <c r="B4" s="80" t="s">
        <v>407</v>
      </c>
      <c r="C4" s="81">
        <v>10</v>
      </c>
      <c r="D4" s="82">
        <f>C4*1.5</f>
        <v>15</v>
      </c>
      <c r="E4" s="83">
        <f>1171804000/1781*D4</f>
        <v>9869208.3099382371</v>
      </c>
      <c r="F4" s="84" t="s">
        <v>65</v>
      </c>
      <c r="G4" s="85">
        <f>SUM(H4:J4)</f>
        <v>0</v>
      </c>
      <c r="H4" s="86"/>
      <c r="I4" s="86"/>
      <c r="J4" s="86"/>
      <c r="K4" s="87"/>
      <c r="L4" s="88">
        <f>E4-K4</f>
        <v>9869208.3099382371</v>
      </c>
    </row>
    <row r="5" spans="1:21" ht="14.25" customHeight="1" x14ac:dyDescent="0.2">
      <c r="A5" s="79">
        <v>2</v>
      </c>
      <c r="B5" s="80" t="s">
        <v>408</v>
      </c>
      <c r="C5" s="81">
        <v>13</v>
      </c>
      <c r="D5" s="82">
        <f>C5*1.5</f>
        <v>19.5</v>
      </c>
      <c r="E5" s="83">
        <f t="shared" ref="E5:E43" si="0">1171804000/1781*D5</f>
        <v>12829970.802919708</v>
      </c>
      <c r="F5" s="84" t="s">
        <v>65</v>
      </c>
      <c r="G5" s="85">
        <f t="shared" ref="G5:G43" si="1">SUM(H5:J5)</f>
        <v>0</v>
      </c>
      <c r="H5" s="86"/>
      <c r="I5" s="86"/>
      <c r="J5" s="86"/>
      <c r="K5" s="87"/>
      <c r="L5" s="88">
        <f>E5-K5</f>
        <v>12829970.802919708</v>
      </c>
    </row>
    <row r="6" spans="1:21" ht="14.25" customHeight="1" x14ac:dyDescent="0.2">
      <c r="A6" s="89">
        <v>3</v>
      </c>
      <c r="B6" s="90" t="s">
        <v>82</v>
      </c>
      <c r="C6" s="91">
        <v>13</v>
      </c>
      <c r="D6" s="92">
        <f>C6*1</f>
        <v>13</v>
      </c>
      <c r="E6" s="93">
        <f t="shared" si="0"/>
        <v>8553313.8686131388</v>
      </c>
      <c r="F6" s="94"/>
      <c r="G6" s="95">
        <f t="shared" si="1"/>
        <v>1</v>
      </c>
      <c r="H6" s="96"/>
      <c r="I6" s="96">
        <v>1</v>
      </c>
      <c r="J6" s="96"/>
      <c r="K6" s="71">
        <f t="shared" ref="K6:K43" si="2">H6*$Q$3+I6*$P$3+$O$3*J6</f>
        <v>7500000</v>
      </c>
      <c r="L6" s="97">
        <f t="shared" ref="L6:L43" si="3">E6-K6</f>
        <v>1053313.8686131388</v>
      </c>
    </row>
    <row r="7" spans="1:21" ht="14.25" customHeight="1" x14ac:dyDescent="0.2">
      <c r="A7" s="89">
        <v>4</v>
      </c>
      <c r="B7" s="90" t="s">
        <v>409</v>
      </c>
      <c r="C7" s="91">
        <v>193</v>
      </c>
      <c r="D7" s="92">
        <f t="shared" ref="D7:D43" si="4">C7*1</f>
        <v>193</v>
      </c>
      <c r="E7" s="93">
        <f t="shared" si="0"/>
        <v>126983813.58787198</v>
      </c>
      <c r="F7" s="94"/>
      <c r="G7" s="95">
        <f t="shared" si="1"/>
        <v>16</v>
      </c>
      <c r="H7" s="96">
        <v>8</v>
      </c>
      <c r="I7" s="96">
        <v>8</v>
      </c>
      <c r="J7" s="96"/>
      <c r="K7" s="71">
        <f t="shared" si="2"/>
        <v>128000000</v>
      </c>
      <c r="L7" s="97">
        <f t="shared" si="3"/>
        <v>-1016186.4121280164</v>
      </c>
    </row>
    <row r="8" spans="1:21" ht="14.25" customHeight="1" x14ac:dyDescent="0.2">
      <c r="A8" s="89">
        <v>5</v>
      </c>
      <c r="B8" s="90" t="s">
        <v>410</v>
      </c>
      <c r="C8" s="91">
        <v>16</v>
      </c>
      <c r="D8" s="92">
        <f t="shared" si="4"/>
        <v>16</v>
      </c>
      <c r="E8" s="93">
        <f t="shared" si="0"/>
        <v>10527155.530600786</v>
      </c>
      <c r="F8" s="94"/>
      <c r="G8" s="95">
        <f t="shared" si="1"/>
        <v>1</v>
      </c>
      <c r="H8" s="98"/>
      <c r="I8" s="96">
        <v>1</v>
      </c>
      <c r="J8" s="96"/>
      <c r="K8" s="71">
        <f t="shared" si="2"/>
        <v>7500000</v>
      </c>
      <c r="L8" s="97">
        <f t="shared" si="3"/>
        <v>3027155.5306007862</v>
      </c>
    </row>
    <row r="9" spans="1:21" ht="14.25" customHeight="1" x14ac:dyDescent="0.2">
      <c r="A9" s="89">
        <v>6</v>
      </c>
      <c r="B9" s="90" t="s">
        <v>59</v>
      </c>
      <c r="C9" s="91">
        <v>46</v>
      </c>
      <c r="D9" s="92">
        <f>C9*1</f>
        <v>46</v>
      </c>
      <c r="E9" s="93">
        <f t="shared" si="0"/>
        <v>30265572.15047726</v>
      </c>
      <c r="F9" s="94"/>
      <c r="G9" s="95">
        <f t="shared" si="1"/>
        <v>3</v>
      </c>
      <c r="H9" s="96">
        <v>3</v>
      </c>
      <c r="I9" s="96"/>
      <c r="J9" s="96"/>
      <c r="K9" s="71">
        <f t="shared" si="2"/>
        <v>25500000</v>
      </c>
      <c r="L9" s="97">
        <f t="shared" si="3"/>
        <v>4765572.1504772604</v>
      </c>
    </row>
    <row r="10" spans="1:21" ht="14.25" customHeight="1" x14ac:dyDescent="0.2">
      <c r="A10" s="79">
        <v>7</v>
      </c>
      <c r="B10" s="80" t="s">
        <v>63</v>
      </c>
      <c r="C10" s="81">
        <v>16</v>
      </c>
      <c r="D10" s="82">
        <f>C10*1.5</f>
        <v>24</v>
      </c>
      <c r="E10" s="83">
        <f t="shared" si="0"/>
        <v>15790733.295901179</v>
      </c>
      <c r="F10" s="84" t="s">
        <v>65</v>
      </c>
      <c r="G10" s="85">
        <f t="shared" si="1"/>
        <v>1</v>
      </c>
      <c r="H10" s="86">
        <v>1</v>
      </c>
      <c r="I10" s="86"/>
      <c r="J10" s="86"/>
      <c r="K10" s="87">
        <f>U3</f>
        <v>12500000</v>
      </c>
      <c r="L10" s="88">
        <f t="shared" si="3"/>
        <v>3290733.2959011793</v>
      </c>
    </row>
    <row r="11" spans="1:21" ht="14.25" customHeight="1" x14ac:dyDescent="0.2">
      <c r="A11" s="89">
        <v>8</v>
      </c>
      <c r="B11" s="90" t="s">
        <v>67</v>
      </c>
      <c r="C11" s="91">
        <v>33</v>
      </c>
      <c r="D11" s="92">
        <f t="shared" ref="D11" si="5">C11*1</f>
        <v>33</v>
      </c>
      <c r="E11" s="93">
        <f t="shared" si="0"/>
        <v>21712258.281864122</v>
      </c>
      <c r="F11" s="99" t="s">
        <v>411</v>
      </c>
      <c r="G11" s="95">
        <f t="shared" si="1"/>
        <v>3</v>
      </c>
      <c r="H11" s="96">
        <v>2</v>
      </c>
      <c r="I11" s="100"/>
      <c r="J11" s="96">
        <v>1</v>
      </c>
      <c r="K11" s="71">
        <f t="shared" si="2"/>
        <v>23750000</v>
      </c>
      <c r="L11" s="97">
        <f t="shared" si="3"/>
        <v>-2037741.7181358784</v>
      </c>
    </row>
    <row r="12" spans="1:21" ht="14.25" customHeight="1" x14ac:dyDescent="0.2">
      <c r="A12" s="79">
        <v>9</v>
      </c>
      <c r="B12" s="80" t="s">
        <v>75</v>
      </c>
      <c r="C12" s="81">
        <v>22</v>
      </c>
      <c r="D12" s="82">
        <f>C12*1.5</f>
        <v>33</v>
      </c>
      <c r="E12" s="83">
        <f t="shared" si="0"/>
        <v>21712258.281864122</v>
      </c>
      <c r="F12" s="84" t="s">
        <v>65</v>
      </c>
      <c r="G12" s="85">
        <f t="shared" si="1"/>
        <v>2</v>
      </c>
      <c r="H12" s="86">
        <v>2</v>
      </c>
      <c r="I12" s="86"/>
      <c r="J12" s="86"/>
      <c r="K12" s="101">
        <f>H12*U3</f>
        <v>25000000</v>
      </c>
      <c r="L12" s="88">
        <f t="shared" si="3"/>
        <v>-3287741.7181358784</v>
      </c>
    </row>
    <row r="13" spans="1:21" ht="14.25" customHeight="1" x14ac:dyDescent="0.2">
      <c r="A13" s="89">
        <v>10</v>
      </c>
      <c r="B13" s="102" t="s">
        <v>86</v>
      </c>
      <c r="C13" s="103">
        <v>25</v>
      </c>
      <c r="D13" s="104">
        <f t="shared" ref="D13" si="6">C13*1</f>
        <v>25</v>
      </c>
      <c r="E13" s="93">
        <f t="shared" si="0"/>
        <v>16448680.516563728</v>
      </c>
      <c r="F13" s="105"/>
      <c r="G13" s="95">
        <f t="shared" si="1"/>
        <v>2</v>
      </c>
      <c r="H13" s="96">
        <v>2</v>
      </c>
      <c r="I13" s="96"/>
      <c r="J13" s="96"/>
      <c r="K13" s="71">
        <f t="shared" si="2"/>
        <v>17000000</v>
      </c>
      <c r="L13" s="97">
        <f t="shared" si="3"/>
        <v>-551319.48343627155</v>
      </c>
    </row>
    <row r="14" spans="1:21" ht="14.25" customHeight="1" x14ac:dyDescent="0.2">
      <c r="A14" s="89">
        <v>11</v>
      </c>
      <c r="B14" s="102" t="s">
        <v>99</v>
      </c>
      <c r="C14" s="103">
        <v>110</v>
      </c>
      <c r="D14" s="104">
        <f t="shared" si="4"/>
        <v>110</v>
      </c>
      <c r="E14" s="93">
        <f t="shared" si="0"/>
        <v>72374194.272880405</v>
      </c>
      <c r="F14" s="105"/>
      <c r="G14" s="95">
        <f t="shared" si="1"/>
        <v>9</v>
      </c>
      <c r="H14" s="96">
        <v>7</v>
      </c>
      <c r="I14" s="96">
        <v>1</v>
      </c>
      <c r="J14" s="96">
        <v>1</v>
      </c>
      <c r="K14" s="71">
        <f t="shared" si="2"/>
        <v>73750000</v>
      </c>
      <c r="L14" s="97">
        <f t="shared" si="3"/>
        <v>-1375805.7271195948</v>
      </c>
      <c r="M14" s="97">
        <f>SUM(L6:L14)</f>
        <v>3867979.7866367251</v>
      </c>
    </row>
    <row r="15" spans="1:21" ht="14.25" customHeight="1" x14ac:dyDescent="0.2">
      <c r="A15" s="89">
        <v>12</v>
      </c>
      <c r="B15" s="102" t="s">
        <v>412</v>
      </c>
      <c r="C15" s="103">
        <v>87</v>
      </c>
      <c r="D15" s="104">
        <f t="shared" si="4"/>
        <v>87</v>
      </c>
      <c r="E15" s="93">
        <f t="shared" si="0"/>
        <v>57241408.197641775</v>
      </c>
      <c r="F15" s="105"/>
      <c r="G15" s="95">
        <f t="shared" si="1"/>
        <v>8</v>
      </c>
      <c r="H15" s="96"/>
      <c r="I15" s="96">
        <v>4</v>
      </c>
      <c r="J15" s="96">
        <v>4</v>
      </c>
      <c r="K15" s="71">
        <f t="shared" si="2"/>
        <v>57000000</v>
      </c>
      <c r="L15" s="97">
        <f t="shared" si="3"/>
        <v>241408.19764177501</v>
      </c>
    </row>
    <row r="16" spans="1:21" ht="14.25" customHeight="1" x14ac:dyDescent="0.2">
      <c r="A16" s="89">
        <v>13</v>
      </c>
      <c r="B16" s="102" t="s">
        <v>413</v>
      </c>
      <c r="C16" s="103">
        <v>10</v>
      </c>
      <c r="D16" s="104">
        <f t="shared" si="4"/>
        <v>10</v>
      </c>
      <c r="E16" s="93">
        <f t="shared" si="0"/>
        <v>6579472.2066254914</v>
      </c>
      <c r="F16" s="105"/>
      <c r="G16" s="95">
        <f t="shared" si="1"/>
        <v>1</v>
      </c>
      <c r="H16" s="96"/>
      <c r="I16" s="96">
        <v>1</v>
      </c>
      <c r="J16" s="96"/>
      <c r="K16" s="71">
        <f t="shared" si="2"/>
        <v>7500000</v>
      </c>
      <c r="L16" s="97">
        <f t="shared" si="3"/>
        <v>-920527.79337450862</v>
      </c>
    </row>
    <row r="17" spans="1:13" ht="14.25" customHeight="1" x14ac:dyDescent="0.2">
      <c r="A17" s="79">
        <v>14</v>
      </c>
      <c r="B17" s="80" t="s">
        <v>414</v>
      </c>
      <c r="C17" s="81">
        <v>7</v>
      </c>
      <c r="D17" s="82">
        <f>C17*1.5</f>
        <v>10.5</v>
      </c>
      <c r="E17" s="83">
        <f t="shared" si="0"/>
        <v>6908445.8169567659</v>
      </c>
      <c r="F17" s="84" t="s">
        <v>65</v>
      </c>
      <c r="G17" s="85">
        <f t="shared" si="1"/>
        <v>1</v>
      </c>
      <c r="H17" s="86">
        <v>1</v>
      </c>
      <c r="I17" s="86"/>
      <c r="J17" s="86"/>
      <c r="K17" s="87">
        <f>U3</f>
        <v>12500000</v>
      </c>
      <c r="L17" s="88">
        <f t="shared" si="3"/>
        <v>-5591554.1830432341</v>
      </c>
    </row>
    <row r="18" spans="1:13" ht="14.25" customHeight="1" x14ac:dyDescent="0.2">
      <c r="A18" s="89">
        <v>15</v>
      </c>
      <c r="B18" s="102" t="s">
        <v>415</v>
      </c>
      <c r="C18" s="103">
        <v>26</v>
      </c>
      <c r="D18" s="104">
        <f t="shared" si="4"/>
        <v>26</v>
      </c>
      <c r="E18" s="93">
        <f t="shared" si="0"/>
        <v>17106627.737226278</v>
      </c>
      <c r="F18" s="105"/>
      <c r="G18" s="95">
        <f t="shared" si="1"/>
        <v>2</v>
      </c>
      <c r="H18" s="96">
        <v>2</v>
      </c>
      <c r="I18" s="96"/>
      <c r="J18" s="96"/>
      <c r="K18" s="71">
        <f t="shared" si="2"/>
        <v>17000000</v>
      </c>
      <c r="L18" s="97">
        <f t="shared" si="3"/>
        <v>106627.73722627759</v>
      </c>
    </row>
    <row r="19" spans="1:13" ht="14.25" customHeight="1" x14ac:dyDescent="0.2">
      <c r="A19" s="89">
        <v>16</v>
      </c>
      <c r="B19" s="102" t="s">
        <v>158</v>
      </c>
      <c r="C19" s="103">
        <v>7</v>
      </c>
      <c r="D19" s="92">
        <f>C19*1</f>
        <v>7</v>
      </c>
      <c r="E19" s="93">
        <f t="shared" si="0"/>
        <v>4605630.544637844</v>
      </c>
      <c r="F19" s="105"/>
      <c r="G19" s="95">
        <f t="shared" si="1"/>
        <v>1</v>
      </c>
      <c r="H19" s="96"/>
      <c r="I19" s="96">
        <v>1</v>
      </c>
      <c r="J19" s="96"/>
      <c r="K19" s="71">
        <f t="shared" si="2"/>
        <v>7500000</v>
      </c>
      <c r="L19" s="97">
        <f t="shared" si="3"/>
        <v>-2894369.455362156</v>
      </c>
    </row>
    <row r="20" spans="1:13" ht="14.25" customHeight="1" x14ac:dyDescent="0.2">
      <c r="A20" s="89">
        <v>17</v>
      </c>
      <c r="B20" s="102" t="s">
        <v>416</v>
      </c>
      <c r="C20" s="103">
        <v>50</v>
      </c>
      <c r="D20" s="104">
        <f t="shared" si="4"/>
        <v>50</v>
      </c>
      <c r="E20" s="93">
        <f t="shared" si="0"/>
        <v>32897361.033127457</v>
      </c>
      <c r="F20" s="105"/>
      <c r="G20" s="95">
        <f t="shared" si="1"/>
        <v>4</v>
      </c>
      <c r="H20" s="96">
        <v>1</v>
      </c>
      <c r="I20" s="96">
        <v>3</v>
      </c>
      <c r="J20" s="96"/>
      <c r="K20" s="71">
        <f t="shared" si="2"/>
        <v>31000000</v>
      </c>
      <c r="L20" s="97">
        <f t="shared" si="3"/>
        <v>1897361.0331274569</v>
      </c>
    </row>
    <row r="21" spans="1:13" ht="14.25" customHeight="1" x14ac:dyDescent="0.2">
      <c r="A21" s="79">
        <v>18</v>
      </c>
      <c r="B21" s="80" t="s">
        <v>162</v>
      </c>
      <c r="C21" s="81">
        <v>22</v>
      </c>
      <c r="D21" s="82">
        <f>C21*1.5</f>
        <v>33</v>
      </c>
      <c r="E21" s="83">
        <f t="shared" si="0"/>
        <v>21712258.281864122</v>
      </c>
      <c r="F21" s="84" t="s">
        <v>65</v>
      </c>
      <c r="G21" s="85">
        <f t="shared" si="1"/>
        <v>2</v>
      </c>
      <c r="H21" s="86">
        <v>2</v>
      </c>
      <c r="I21" s="86"/>
      <c r="J21" s="86"/>
      <c r="K21" s="101">
        <f>U3*H21</f>
        <v>25000000</v>
      </c>
      <c r="L21" s="88">
        <f t="shared" si="3"/>
        <v>-3287741.7181358784</v>
      </c>
    </row>
    <row r="22" spans="1:13" ht="14.25" customHeight="1" x14ac:dyDescent="0.2">
      <c r="A22" s="89">
        <v>19</v>
      </c>
      <c r="B22" s="102" t="s">
        <v>417</v>
      </c>
      <c r="C22" s="103">
        <v>8</v>
      </c>
      <c r="D22" s="104">
        <f t="shared" si="4"/>
        <v>8</v>
      </c>
      <c r="E22" s="93">
        <f t="shared" si="0"/>
        <v>5263577.7653003931</v>
      </c>
      <c r="F22" s="105"/>
      <c r="G22" s="95">
        <f t="shared" si="1"/>
        <v>1</v>
      </c>
      <c r="H22" s="96"/>
      <c r="I22" s="96"/>
      <c r="J22" s="96">
        <v>1</v>
      </c>
      <c r="K22" s="71">
        <f t="shared" si="2"/>
        <v>6750000</v>
      </c>
      <c r="L22" s="97">
        <f t="shared" si="3"/>
        <v>-1486422.2346996069</v>
      </c>
    </row>
    <row r="23" spans="1:13" ht="14.25" customHeight="1" x14ac:dyDescent="0.2">
      <c r="A23" s="89">
        <v>20</v>
      </c>
      <c r="B23" s="102" t="s">
        <v>418</v>
      </c>
      <c r="C23" s="103">
        <v>19</v>
      </c>
      <c r="D23" s="104">
        <f t="shared" si="4"/>
        <v>19</v>
      </c>
      <c r="E23" s="93">
        <f t="shared" si="0"/>
        <v>12500997.192588434</v>
      </c>
      <c r="F23" s="105"/>
      <c r="G23" s="95">
        <f t="shared" si="1"/>
        <v>2</v>
      </c>
      <c r="H23" s="96">
        <v>1</v>
      </c>
      <c r="I23" s="96">
        <v>1</v>
      </c>
      <c r="J23" s="96"/>
      <c r="K23" s="71">
        <f t="shared" si="2"/>
        <v>16000000</v>
      </c>
      <c r="L23" s="97">
        <f t="shared" si="3"/>
        <v>-3499002.8074115664</v>
      </c>
    </row>
    <row r="24" spans="1:13" ht="14.25" customHeight="1" x14ac:dyDescent="0.2">
      <c r="A24" s="89">
        <v>21</v>
      </c>
      <c r="B24" s="102" t="s">
        <v>419</v>
      </c>
      <c r="C24" s="103">
        <v>23</v>
      </c>
      <c r="D24" s="104">
        <f t="shared" si="4"/>
        <v>23</v>
      </c>
      <c r="E24" s="93">
        <f t="shared" si="0"/>
        <v>15132786.07523863</v>
      </c>
      <c r="F24" s="105"/>
      <c r="G24" s="95">
        <f t="shared" si="1"/>
        <v>2</v>
      </c>
      <c r="H24" s="96">
        <v>1</v>
      </c>
      <c r="I24" s="96">
        <v>1</v>
      </c>
      <c r="J24" s="96"/>
      <c r="K24" s="71">
        <f t="shared" si="2"/>
        <v>16000000</v>
      </c>
      <c r="L24" s="97">
        <f t="shared" si="3"/>
        <v>-867213.92476136982</v>
      </c>
      <c r="M24" s="97">
        <f>SUM(L15:L24)</f>
        <v>-16301435.148792811</v>
      </c>
    </row>
    <row r="25" spans="1:13" ht="14.25" customHeight="1" x14ac:dyDescent="0.2">
      <c r="A25" s="89">
        <v>22</v>
      </c>
      <c r="B25" s="102" t="s">
        <v>420</v>
      </c>
      <c r="C25" s="103">
        <v>114</v>
      </c>
      <c r="D25" s="104">
        <f t="shared" si="4"/>
        <v>114</v>
      </c>
      <c r="E25" s="93">
        <f t="shared" si="0"/>
        <v>75005983.155530602</v>
      </c>
      <c r="F25" s="105"/>
      <c r="G25" s="95">
        <f t="shared" si="1"/>
        <v>10</v>
      </c>
      <c r="H25" s="96"/>
      <c r="I25" s="96">
        <v>10</v>
      </c>
      <c r="J25" s="96"/>
      <c r="K25" s="71">
        <f t="shared" si="2"/>
        <v>75000000</v>
      </c>
      <c r="L25" s="97">
        <f t="shared" si="3"/>
        <v>5983.1555306017399</v>
      </c>
    </row>
    <row r="26" spans="1:13" s="78" customFormat="1" ht="14.25" customHeight="1" x14ac:dyDescent="0.2">
      <c r="A26" s="91">
        <v>23</v>
      </c>
      <c r="B26" s="102" t="s">
        <v>421</v>
      </c>
      <c r="C26" s="103">
        <v>31</v>
      </c>
      <c r="D26" s="104">
        <f t="shared" si="4"/>
        <v>31</v>
      </c>
      <c r="E26" s="114">
        <f t="shared" si="0"/>
        <v>20396363.840539023</v>
      </c>
      <c r="F26" s="115" t="s">
        <v>422</v>
      </c>
      <c r="G26" s="116">
        <f t="shared" si="1"/>
        <v>3</v>
      </c>
      <c r="H26" s="117">
        <v>2</v>
      </c>
      <c r="I26" s="117">
        <v>1</v>
      </c>
      <c r="J26" s="117"/>
      <c r="K26" s="78">
        <f t="shared" si="2"/>
        <v>24500000</v>
      </c>
      <c r="L26" s="118">
        <f t="shared" si="3"/>
        <v>-4103636.1594609767</v>
      </c>
    </row>
    <row r="27" spans="1:13" ht="14.25" customHeight="1" x14ac:dyDescent="0.2">
      <c r="A27" s="89">
        <v>24</v>
      </c>
      <c r="B27" s="102" t="s">
        <v>213</v>
      </c>
      <c r="C27" s="103">
        <v>49</v>
      </c>
      <c r="D27" s="104">
        <f t="shared" si="4"/>
        <v>49</v>
      </c>
      <c r="E27" s="93">
        <f t="shared" si="0"/>
        <v>32239413.812464908</v>
      </c>
      <c r="F27" s="105"/>
      <c r="G27" s="95">
        <f t="shared" si="1"/>
        <v>4</v>
      </c>
      <c r="H27" s="96"/>
      <c r="I27" s="96">
        <v>4</v>
      </c>
      <c r="J27" s="96"/>
      <c r="K27" s="71">
        <f t="shared" si="2"/>
        <v>30000000</v>
      </c>
      <c r="L27" s="97">
        <f t="shared" si="3"/>
        <v>2239413.8124649078</v>
      </c>
    </row>
    <row r="28" spans="1:13" ht="14.25" customHeight="1" x14ac:dyDescent="0.2">
      <c r="A28" s="79">
        <v>25</v>
      </c>
      <c r="B28" s="80" t="s">
        <v>225</v>
      </c>
      <c r="C28" s="81">
        <v>9</v>
      </c>
      <c r="D28" s="82">
        <f>C28*1.5</f>
        <v>13.5</v>
      </c>
      <c r="E28" s="83">
        <f t="shared" si="0"/>
        <v>8882287.4789444134</v>
      </c>
      <c r="F28" s="84" t="s">
        <v>65</v>
      </c>
      <c r="G28" s="85">
        <f t="shared" si="1"/>
        <v>1</v>
      </c>
      <c r="H28" s="86"/>
      <c r="I28" s="86">
        <v>1</v>
      </c>
      <c r="J28" s="86"/>
      <c r="K28" s="87">
        <f>T3</f>
        <v>11500000</v>
      </c>
      <c r="L28" s="88">
        <f t="shared" si="3"/>
        <v>-2617712.5210555866</v>
      </c>
    </row>
    <row r="29" spans="1:13" ht="14.25" customHeight="1" x14ac:dyDescent="0.2">
      <c r="A29" s="89">
        <v>26</v>
      </c>
      <c r="B29" s="102" t="s">
        <v>423</v>
      </c>
      <c r="C29" s="103">
        <v>67</v>
      </c>
      <c r="D29" s="104">
        <f t="shared" si="4"/>
        <v>67</v>
      </c>
      <c r="E29" s="93">
        <f t="shared" si="0"/>
        <v>44082463.784390792</v>
      </c>
      <c r="F29" s="105"/>
      <c r="G29" s="95">
        <f t="shared" si="1"/>
        <v>6</v>
      </c>
      <c r="H29" s="96"/>
      <c r="I29" s="96">
        <v>4</v>
      </c>
      <c r="J29" s="96">
        <v>2</v>
      </c>
      <c r="K29" s="71">
        <f t="shared" si="2"/>
        <v>43500000</v>
      </c>
      <c r="L29" s="97">
        <f t="shared" si="3"/>
        <v>582463.78439079225</v>
      </c>
    </row>
    <row r="30" spans="1:13" ht="14.25" customHeight="1" x14ac:dyDescent="0.2">
      <c r="A30" s="79">
        <v>27</v>
      </c>
      <c r="B30" s="80" t="s">
        <v>241</v>
      </c>
      <c r="C30" s="81">
        <v>17</v>
      </c>
      <c r="D30" s="82">
        <f>C30*1.5</f>
        <v>25.5</v>
      </c>
      <c r="E30" s="83">
        <f t="shared" si="0"/>
        <v>16777654.126895003</v>
      </c>
      <c r="F30" s="84" t="s">
        <v>65</v>
      </c>
      <c r="G30" s="85">
        <f t="shared" si="1"/>
        <v>1</v>
      </c>
      <c r="H30" s="86"/>
      <c r="I30" s="86">
        <v>1</v>
      </c>
      <c r="J30" s="86"/>
      <c r="K30" s="87">
        <f>T3</f>
        <v>11500000</v>
      </c>
      <c r="L30" s="88">
        <f t="shared" si="3"/>
        <v>5277654.126895003</v>
      </c>
    </row>
    <row r="31" spans="1:13" ht="14.25" customHeight="1" x14ac:dyDescent="0.2">
      <c r="A31" s="89">
        <v>28</v>
      </c>
      <c r="B31" s="102" t="s">
        <v>424</v>
      </c>
      <c r="C31" s="103">
        <v>5</v>
      </c>
      <c r="D31" s="104">
        <f t="shared" si="4"/>
        <v>5</v>
      </c>
      <c r="E31" s="93">
        <f t="shared" si="0"/>
        <v>3289736.1033127457</v>
      </c>
      <c r="F31" s="105"/>
      <c r="G31" s="95">
        <f t="shared" si="1"/>
        <v>1</v>
      </c>
      <c r="H31" s="96"/>
      <c r="I31" s="96">
        <v>1</v>
      </c>
      <c r="J31" s="96"/>
      <c r="K31" s="71">
        <f t="shared" si="2"/>
        <v>7500000</v>
      </c>
      <c r="L31" s="97">
        <f t="shared" si="3"/>
        <v>-4210263.8966872543</v>
      </c>
    </row>
    <row r="32" spans="1:13" ht="14.25" customHeight="1" x14ac:dyDescent="0.2">
      <c r="A32" s="89">
        <v>29</v>
      </c>
      <c r="B32" s="102" t="s">
        <v>425</v>
      </c>
      <c r="C32" s="103">
        <v>61</v>
      </c>
      <c r="D32" s="104">
        <f t="shared" si="4"/>
        <v>61</v>
      </c>
      <c r="E32" s="93">
        <f t="shared" si="0"/>
        <v>40134780.460415497</v>
      </c>
      <c r="F32" s="105"/>
      <c r="G32" s="95">
        <f t="shared" si="1"/>
        <v>5</v>
      </c>
      <c r="H32" s="96">
        <v>2</v>
      </c>
      <c r="I32" s="96">
        <v>3</v>
      </c>
      <c r="J32" s="96"/>
      <c r="K32" s="71">
        <f t="shared" si="2"/>
        <v>39500000</v>
      </c>
      <c r="L32" s="97">
        <f t="shared" si="3"/>
        <v>634780.46041549742</v>
      </c>
    </row>
    <row r="33" spans="1:13" ht="14.25" customHeight="1" x14ac:dyDescent="0.2">
      <c r="A33" s="89">
        <v>30</v>
      </c>
      <c r="B33" s="102" t="s">
        <v>426</v>
      </c>
      <c r="C33" s="103">
        <v>35</v>
      </c>
      <c r="D33" s="104">
        <f t="shared" si="4"/>
        <v>35</v>
      </c>
      <c r="E33" s="93">
        <f t="shared" si="0"/>
        <v>23028152.72318922</v>
      </c>
      <c r="F33" s="105"/>
      <c r="G33" s="95">
        <f t="shared" si="1"/>
        <v>3</v>
      </c>
      <c r="H33" s="96">
        <v>1</v>
      </c>
      <c r="I33" s="96">
        <v>2</v>
      </c>
      <c r="J33" s="96"/>
      <c r="K33" s="71">
        <f t="shared" si="2"/>
        <v>23500000</v>
      </c>
      <c r="L33" s="97">
        <f t="shared" si="3"/>
        <v>-471847.27681078017</v>
      </c>
      <c r="M33" s="97">
        <f>SUM(L25:L32)</f>
        <v>-2191317.2375070155</v>
      </c>
    </row>
    <row r="34" spans="1:13" ht="14.25" customHeight="1" x14ac:dyDescent="0.2">
      <c r="A34" s="89">
        <v>31</v>
      </c>
      <c r="B34" s="102" t="s">
        <v>427</v>
      </c>
      <c r="C34" s="103">
        <v>163</v>
      </c>
      <c r="D34" s="104">
        <f t="shared" si="4"/>
        <v>163</v>
      </c>
      <c r="E34" s="93">
        <f t="shared" si="0"/>
        <v>107245396.96799551</v>
      </c>
      <c r="F34" s="99" t="s">
        <v>428</v>
      </c>
      <c r="G34" s="95">
        <f t="shared" si="1"/>
        <v>14</v>
      </c>
      <c r="H34" s="96"/>
      <c r="I34" s="96">
        <v>13</v>
      </c>
      <c r="J34" s="96">
        <v>1</v>
      </c>
      <c r="K34" s="71">
        <f t="shared" si="2"/>
        <v>104250000</v>
      </c>
      <c r="L34" s="97">
        <f t="shared" si="3"/>
        <v>2995396.9679955095</v>
      </c>
      <c r="M34" s="71" t="s">
        <v>428</v>
      </c>
    </row>
    <row r="35" spans="1:13" ht="14.25" customHeight="1" x14ac:dyDescent="0.2">
      <c r="A35" s="89">
        <v>32</v>
      </c>
      <c r="B35" s="102" t="s">
        <v>429</v>
      </c>
      <c r="C35" s="103">
        <v>55</v>
      </c>
      <c r="D35" s="104">
        <f t="shared" si="4"/>
        <v>55</v>
      </c>
      <c r="E35" s="93">
        <f t="shared" si="0"/>
        <v>36187097.136440203</v>
      </c>
      <c r="F35" s="105"/>
      <c r="G35" s="95">
        <f t="shared" si="1"/>
        <v>5</v>
      </c>
      <c r="H35" s="96"/>
      <c r="I35" s="96">
        <v>3</v>
      </c>
      <c r="J35" s="96">
        <v>2</v>
      </c>
      <c r="K35" s="71">
        <f t="shared" si="2"/>
        <v>36000000</v>
      </c>
      <c r="L35" s="97">
        <f t="shared" si="3"/>
        <v>187097.13644020259</v>
      </c>
    </row>
    <row r="36" spans="1:13" ht="14.25" customHeight="1" x14ac:dyDescent="0.2">
      <c r="A36" s="89">
        <v>33</v>
      </c>
      <c r="B36" s="102" t="s">
        <v>430</v>
      </c>
      <c r="C36" s="103">
        <v>36</v>
      </c>
      <c r="D36" s="104">
        <f t="shared" si="4"/>
        <v>36</v>
      </c>
      <c r="E36" s="93">
        <f t="shared" si="0"/>
        <v>23686099.943851769</v>
      </c>
      <c r="F36" s="105"/>
      <c r="G36" s="95">
        <f t="shared" si="1"/>
        <v>3</v>
      </c>
      <c r="H36" s="96"/>
      <c r="I36" s="96"/>
      <c r="J36" s="96">
        <v>3</v>
      </c>
      <c r="K36" s="71">
        <f t="shared" si="2"/>
        <v>20250000</v>
      </c>
      <c r="L36" s="97">
        <f t="shared" si="3"/>
        <v>3436099.943851769</v>
      </c>
    </row>
    <row r="37" spans="1:13" ht="14.25" customHeight="1" x14ac:dyDescent="0.2">
      <c r="A37" s="79">
        <v>34</v>
      </c>
      <c r="B37" s="80" t="s">
        <v>316</v>
      </c>
      <c r="C37" s="81">
        <v>4</v>
      </c>
      <c r="D37" s="82">
        <f>C37*1.5</f>
        <v>6</v>
      </c>
      <c r="E37" s="83">
        <f t="shared" si="0"/>
        <v>3947683.3239752948</v>
      </c>
      <c r="F37" s="84" t="s">
        <v>65</v>
      </c>
      <c r="G37" s="85">
        <f t="shared" si="1"/>
        <v>1</v>
      </c>
      <c r="H37" s="86"/>
      <c r="I37" s="86">
        <v>1</v>
      </c>
      <c r="J37" s="86"/>
      <c r="K37" s="87">
        <f>T3</f>
        <v>11500000</v>
      </c>
      <c r="L37" s="88">
        <f t="shared" si="3"/>
        <v>-7552316.6760247052</v>
      </c>
    </row>
    <row r="38" spans="1:13" ht="14.25" customHeight="1" x14ac:dyDescent="0.2">
      <c r="A38" s="89">
        <v>35</v>
      </c>
      <c r="B38" s="102" t="s">
        <v>319</v>
      </c>
      <c r="C38" s="103">
        <v>36</v>
      </c>
      <c r="D38" s="104">
        <f t="shared" si="4"/>
        <v>36</v>
      </c>
      <c r="E38" s="93">
        <f t="shared" si="0"/>
        <v>23686099.943851769</v>
      </c>
      <c r="F38" s="105"/>
      <c r="G38" s="95">
        <f t="shared" si="1"/>
        <v>3</v>
      </c>
      <c r="H38" s="96"/>
      <c r="I38" s="96">
        <v>3</v>
      </c>
      <c r="J38" s="96"/>
      <c r="K38" s="71">
        <f t="shared" si="2"/>
        <v>22500000</v>
      </c>
      <c r="L38" s="97">
        <f t="shared" si="3"/>
        <v>1186099.943851769</v>
      </c>
    </row>
    <row r="39" spans="1:13" ht="14.25" customHeight="1" x14ac:dyDescent="0.2">
      <c r="A39" s="89">
        <v>36</v>
      </c>
      <c r="B39" s="102" t="s">
        <v>431</v>
      </c>
      <c r="C39" s="103">
        <v>125</v>
      </c>
      <c r="D39" s="104">
        <f t="shared" si="4"/>
        <v>125</v>
      </c>
      <c r="E39" s="93">
        <f t="shared" si="0"/>
        <v>82243402.582818642</v>
      </c>
      <c r="F39" s="105"/>
      <c r="G39" s="95">
        <f t="shared" si="1"/>
        <v>12</v>
      </c>
      <c r="H39" s="96"/>
      <c r="I39" s="96">
        <v>3</v>
      </c>
      <c r="J39" s="96">
        <v>9</v>
      </c>
      <c r="K39" s="71">
        <f t="shared" si="2"/>
        <v>83250000</v>
      </c>
      <c r="L39" s="97">
        <f t="shared" si="3"/>
        <v>-1006597.4171813577</v>
      </c>
    </row>
    <row r="40" spans="1:13" ht="14.25" customHeight="1" x14ac:dyDescent="0.2">
      <c r="A40" s="79">
        <v>37</v>
      </c>
      <c r="B40" s="80" t="s">
        <v>354</v>
      </c>
      <c r="C40" s="81">
        <v>24</v>
      </c>
      <c r="D40" s="82">
        <f>C40*1.5</f>
        <v>36</v>
      </c>
      <c r="E40" s="83">
        <f t="shared" si="0"/>
        <v>23686099.943851769</v>
      </c>
      <c r="F40" s="84" t="s">
        <v>65</v>
      </c>
      <c r="G40" s="85">
        <f t="shared" si="1"/>
        <v>2</v>
      </c>
      <c r="H40" s="86">
        <v>1</v>
      </c>
      <c r="I40" s="86"/>
      <c r="J40" s="86">
        <v>1</v>
      </c>
      <c r="K40" s="87">
        <f>U3+S3</f>
        <v>23000000</v>
      </c>
      <c r="L40" s="88">
        <f t="shared" si="3"/>
        <v>686099.94385176897</v>
      </c>
    </row>
    <row r="41" spans="1:13" ht="14.25" customHeight="1" x14ac:dyDescent="0.2">
      <c r="A41" s="89">
        <v>38</v>
      </c>
      <c r="B41" s="102" t="s">
        <v>358</v>
      </c>
      <c r="C41" s="103">
        <v>4</v>
      </c>
      <c r="D41" s="104">
        <f t="shared" si="4"/>
        <v>4</v>
      </c>
      <c r="E41" s="93">
        <f t="shared" si="0"/>
        <v>2631788.8826501966</v>
      </c>
      <c r="F41" s="105"/>
      <c r="G41" s="95">
        <f t="shared" si="1"/>
        <v>1</v>
      </c>
      <c r="H41" s="96"/>
      <c r="I41" s="96"/>
      <c r="J41" s="96">
        <v>1</v>
      </c>
      <c r="K41" s="71">
        <f t="shared" si="2"/>
        <v>6750000</v>
      </c>
      <c r="L41" s="97">
        <f t="shared" si="3"/>
        <v>-4118211.1173498034</v>
      </c>
    </row>
    <row r="42" spans="1:13" ht="14.25" customHeight="1" x14ac:dyDescent="0.2">
      <c r="A42" s="89">
        <v>39</v>
      </c>
      <c r="B42" s="102" t="s">
        <v>432</v>
      </c>
      <c r="C42" s="103">
        <v>54</v>
      </c>
      <c r="D42" s="104">
        <f t="shared" si="4"/>
        <v>54</v>
      </c>
      <c r="E42" s="93">
        <f t="shared" si="0"/>
        <v>35529149.915777653</v>
      </c>
      <c r="F42" s="105"/>
      <c r="G42" s="95">
        <f t="shared" si="1"/>
        <v>5</v>
      </c>
      <c r="H42" s="96"/>
      <c r="I42" s="96">
        <v>5</v>
      </c>
      <c r="J42" s="96"/>
      <c r="K42" s="71">
        <f t="shared" si="2"/>
        <v>37500000</v>
      </c>
      <c r="L42" s="97">
        <f t="shared" si="3"/>
        <v>-1970850.0842223465</v>
      </c>
    </row>
    <row r="43" spans="1:13" ht="14.25" customHeight="1" x14ac:dyDescent="0.2">
      <c r="A43" s="89">
        <v>40</v>
      </c>
      <c r="B43" s="102" t="s">
        <v>370</v>
      </c>
      <c r="C43" s="103">
        <v>64</v>
      </c>
      <c r="D43" s="104">
        <f t="shared" si="4"/>
        <v>64</v>
      </c>
      <c r="E43" s="93">
        <f t="shared" si="0"/>
        <v>42108622.122403145</v>
      </c>
      <c r="F43" s="99" t="s">
        <v>411</v>
      </c>
      <c r="G43" s="95">
        <f t="shared" si="1"/>
        <v>6</v>
      </c>
      <c r="H43" s="96"/>
      <c r="I43" s="96">
        <v>3</v>
      </c>
      <c r="J43" s="96">
        <v>3</v>
      </c>
      <c r="K43" s="71">
        <f t="shared" si="2"/>
        <v>42750000</v>
      </c>
      <c r="L43" s="97">
        <f t="shared" si="3"/>
        <v>-641377.87759685516</v>
      </c>
      <c r="M43" s="97">
        <f>SUM(L34:L43)</f>
        <v>-6798559.2363840491</v>
      </c>
    </row>
    <row r="44" spans="1:13" ht="14.25" customHeight="1" x14ac:dyDescent="0.2">
      <c r="A44" s="106"/>
      <c r="B44" s="107" t="s">
        <v>433</v>
      </c>
      <c r="C44" s="108">
        <f>SUM(C4:C43)</f>
        <v>1709</v>
      </c>
      <c r="D44" s="108">
        <f>SUM(D4:D43)</f>
        <v>1781</v>
      </c>
      <c r="E44" s="109">
        <f>SUM(E4:E43)</f>
        <v>1171804000</v>
      </c>
      <c r="F44" s="105"/>
      <c r="G44" s="110">
        <f t="shared" ref="G44:J44" si="7">SUM(G4:G43)</f>
        <v>148</v>
      </c>
      <c r="H44" s="110">
        <f t="shared" si="7"/>
        <v>39</v>
      </c>
      <c r="I44" s="110">
        <f t="shared" si="7"/>
        <v>80</v>
      </c>
      <c r="J44" s="110">
        <f t="shared" si="7"/>
        <v>29</v>
      </c>
      <c r="K44" s="110">
        <f>SUM(K4:K43)</f>
        <v>1171000000</v>
      </c>
      <c r="L44" s="88">
        <f>SUM(L4:L43)</f>
        <v>804000.0000000149</v>
      </c>
    </row>
    <row r="45" spans="1:13" ht="13.5" x14ac:dyDescent="0.25">
      <c r="A45" s="111" t="s">
        <v>434</v>
      </c>
      <c r="B45" s="112"/>
      <c r="C45" s="112"/>
      <c r="D45" s="112"/>
      <c r="E45" s="97"/>
    </row>
    <row r="46" spans="1:13" ht="13.5" x14ac:dyDescent="0.25">
      <c r="A46" s="111" t="s">
        <v>435</v>
      </c>
      <c r="B46" s="111"/>
      <c r="C46" s="111"/>
      <c r="D46" s="111"/>
    </row>
  </sheetData>
  <mergeCells count="2">
    <mergeCell ref="A1:F1"/>
    <mergeCell ref="A2:F2"/>
  </mergeCells>
  <conditionalFormatting sqref="E3:E44">
    <cfRule type="expression" dxfId="1" priority="2">
      <formula>"&lt;6000000"</formula>
    </cfRule>
  </conditionalFormatting>
  <conditionalFormatting sqref="H4:H43">
    <cfRule type="expression" dxfId="0" priority="1">
      <formula>"&lt;6000000"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Kinh te_DS chot HB 2706</vt:lpstr>
      <vt:lpstr>Chia HB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2022-05-13T04:23:23Z</dcterms:created>
  <dcterms:modified xsi:type="dcterms:W3CDTF">2022-06-27T09:44:45Z</dcterms:modified>
</cp:coreProperties>
</file>