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a QLD\Desktop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Sheet1!$A$4:$I$64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8" i="1"/>
  <c r="H10" i="1"/>
  <c r="H12" i="1"/>
  <c r="H9" i="1" l="1"/>
  <c r="H11" i="1"/>
  <c r="H5" i="1"/>
  <c r="H17" i="1"/>
  <c r="H28" i="1"/>
  <c r="H33" i="1"/>
  <c r="H34" i="1"/>
  <c r="H36" i="1"/>
  <c r="H37" i="1"/>
  <c r="H38" i="1"/>
  <c r="H39" i="1"/>
  <c r="H14" i="1"/>
  <c r="H61" i="1"/>
  <c r="H63" i="1" l="1"/>
  <c r="H22" i="1"/>
  <c r="H16" i="1"/>
  <c r="H46" i="1"/>
  <c r="H59" i="1"/>
  <c r="H27" i="1"/>
  <c r="H18" i="1"/>
  <c r="H13" i="1"/>
  <c r="H25" i="1"/>
  <c r="H40" i="1"/>
  <c r="H58" i="1"/>
  <c r="H15" i="1"/>
  <c r="H60" i="1"/>
  <c r="H49" i="1"/>
  <c r="H47" i="1"/>
  <c r="H26" i="1"/>
  <c r="H41" i="1"/>
  <c r="H52" i="1"/>
  <c r="H50" i="1"/>
  <c r="H32" i="1"/>
  <c r="H56" i="1"/>
  <c r="H21" i="1"/>
  <c r="H54" i="1"/>
  <c r="H45" i="1"/>
  <c r="H30" i="1"/>
  <c r="H53" i="1"/>
  <c r="H44" i="1"/>
  <c r="H42" i="1"/>
  <c r="H31" i="1"/>
  <c r="H29" i="1"/>
  <c r="H35" i="1"/>
  <c r="H51" i="1"/>
  <c r="H43" i="1"/>
  <c r="H48" i="1"/>
  <c r="H20" i="1"/>
  <c r="H24" i="1"/>
  <c r="H64" i="1" l="1"/>
  <c r="F67" i="1" s="1"/>
  <c r="F68" i="1" s="1"/>
</calcChain>
</file>

<file path=xl/sharedStrings.xml><?xml version="1.0" encoding="utf-8"?>
<sst xmlns="http://schemas.openxmlformats.org/spreadsheetml/2006/main" count="294" uniqueCount="152">
  <si>
    <t>TT</t>
  </si>
  <si>
    <t>Họ và tên</t>
  </si>
  <si>
    <t>Mã SV</t>
  </si>
  <si>
    <t>Lớp</t>
  </si>
  <si>
    <t>Điểm 
TBCHK</t>
  </si>
  <si>
    <t>Xếp loại 
rèn luyện</t>
  </si>
  <si>
    <t xml:space="preserve">Quỹ học bổng KKHT của khoa được cấp: </t>
  </si>
  <si>
    <t xml:space="preserve">Đã cấp: </t>
  </si>
  <si>
    <t>Người lập</t>
  </si>
  <si>
    <t>TỔNG</t>
  </si>
  <si>
    <t>đồng</t>
  </si>
  <si>
    <t>Nguyễn Thị Bích Thuận</t>
  </si>
  <si>
    <t>Số tiền chênh:</t>
  </si>
  <si>
    <t>KT. Trưởng khoa</t>
  </si>
  <si>
    <t>Mức HBKKHT
(đ/kỳ)</t>
  </si>
  <si>
    <t>Ghi chú</t>
  </si>
  <si>
    <t>Ngành</t>
  </si>
  <si>
    <t>DANH SÁCH SINH VIÊN KHOA TÀI NGUYÊN VÀ MÔI TRƯỜNG</t>
  </si>
  <si>
    <r>
      <t>ĐỀ NGHỊ XÉT CẤP HỌC BỔNG KHUYẾN KHÍCH HỌC TẬP 
HỌC KỲ 2 NĂM HỌC 2020 - 2021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</rPr>
      <t>)</t>
    </r>
  </si>
  <si>
    <t>Hà Nội, ngày      tháng 3 năm 2022</t>
  </si>
  <si>
    <t>PGS.TS. Trần Quốc Vinh</t>
  </si>
  <si>
    <t>KHMT</t>
  </si>
  <si>
    <t>QLBĐS</t>
  </si>
  <si>
    <t>QLDD</t>
  </si>
  <si>
    <t>KHĐ</t>
  </si>
  <si>
    <t>QLTNMT</t>
  </si>
  <si>
    <t>DDCT</t>
  </si>
  <si>
    <t>655223</t>
  </si>
  <si>
    <t>Vũ Thu Trà</t>
  </si>
  <si>
    <t>K65DDCTA</t>
  </si>
  <si>
    <t>641598</t>
  </si>
  <si>
    <t>Đinh Trung Hải</t>
  </si>
  <si>
    <t>K64KHDA</t>
  </si>
  <si>
    <t>645270</t>
  </si>
  <si>
    <t>Phạm Duy Khánh</t>
  </si>
  <si>
    <t>K64QLTNA</t>
  </si>
  <si>
    <t>655288</t>
  </si>
  <si>
    <t>Lê Thị Thanh Thảo</t>
  </si>
  <si>
    <t>K65QLTNMTA</t>
  </si>
  <si>
    <t>655470</t>
  </si>
  <si>
    <t>Lê Viết Thế Anh</t>
  </si>
  <si>
    <t>654626</t>
  </si>
  <si>
    <t>Nguyễn Hữu Mạnh</t>
  </si>
  <si>
    <t>630927</t>
  </si>
  <si>
    <t>Vũ Thị Thanh Mai</t>
  </si>
  <si>
    <t>K63QLBDS</t>
  </si>
  <si>
    <t>630963</t>
  </si>
  <si>
    <t>Nguyễn Trung Hiếu</t>
  </si>
  <si>
    <t>650127</t>
  </si>
  <si>
    <t>Nguyễn Hoàng Minh</t>
  </si>
  <si>
    <t>K65QLBDSA</t>
  </si>
  <si>
    <t>650181</t>
  </si>
  <si>
    <t>Hoàng ánh Dương</t>
  </si>
  <si>
    <t>K65QLDDA</t>
  </si>
  <si>
    <t>650180</t>
  </si>
  <si>
    <t>Nguyễn Thị Thúy Ngân</t>
  </si>
  <si>
    <t>654761</t>
  </si>
  <si>
    <t>Nguyễn Ngọc Minh Anh</t>
  </si>
  <si>
    <t>651833</t>
  </si>
  <si>
    <t>Nguyễn Thị Phượng</t>
  </si>
  <si>
    <t>652414</t>
  </si>
  <si>
    <t>Nông Minh Thư</t>
  </si>
  <si>
    <t>652069</t>
  </si>
  <si>
    <t>Tạ Thị Thúy Hằng</t>
  </si>
  <si>
    <t>653620</t>
  </si>
  <si>
    <t>Phạm Văn Huy</t>
  </si>
  <si>
    <t>653548</t>
  </si>
  <si>
    <t>Hoàng Đức Toàn</t>
  </si>
  <si>
    <t>651887</t>
  </si>
  <si>
    <t>Nguyễn Bích Phương</t>
  </si>
  <si>
    <t>655565</t>
  </si>
  <si>
    <t>Nguyễn Thị Trang</t>
  </si>
  <si>
    <t>651988</t>
  </si>
  <si>
    <t>Nguyễn Thị Ngọc Anh</t>
  </si>
  <si>
    <t>652521</t>
  </si>
  <si>
    <t>Giang Thị Thu Trà</t>
  </si>
  <si>
    <t>655490</t>
  </si>
  <si>
    <t>Nguyễn Thị Thu Hà</t>
  </si>
  <si>
    <t>646421</t>
  </si>
  <si>
    <t>Trần Thị Thoa</t>
  </si>
  <si>
    <t>K64QLDDA</t>
  </si>
  <si>
    <t>646644</t>
  </si>
  <si>
    <t>Lưu Tiểu Băng</t>
  </si>
  <si>
    <t>640932</t>
  </si>
  <si>
    <t>Dương Thùy Ninh</t>
  </si>
  <si>
    <t>646246</t>
  </si>
  <si>
    <t>Bùi Lê Phương Trinh</t>
  </si>
  <si>
    <t>646296</t>
  </si>
  <si>
    <t>Nguyễn Thị Mai</t>
  </si>
  <si>
    <t>641194</t>
  </si>
  <si>
    <t>Bùi Văn Quang</t>
  </si>
  <si>
    <t>641321</t>
  </si>
  <si>
    <t>Phạm Thị Thanh Huyền</t>
  </si>
  <si>
    <t>641577</t>
  </si>
  <si>
    <t>Lê Minh Hiếu</t>
  </si>
  <si>
    <t>642241</t>
  </si>
  <si>
    <t>Nguyễn Văn Giang</t>
  </si>
  <si>
    <t>630933</t>
  </si>
  <si>
    <t>Đào Thị Thu Nhàn</t>
  </si>
  <si>
    <t>K63QLDDA</t>
  </si>
  <si>
    <t>630824</t>
  </si>
  <si>
    <t>Phạm Thúy Hiền</t>
  </si>
  <si>
    <t>630949</t>
  </si>
  <si>
    <t>Vũ Thị Thu Thủy</t>
  </si>
  <si>
    <t>630850</t>
  </si>
  <si>
    <t>Phạm Hồng Quân</t>
  </si>
  <si>
    <t>630929</t>
  </si>
  <si>
    <t>Nguyễn Thị Hồng Ngát</t>
  </si>
  <si>
    <t>630951</t>
  </si>
  <si>
    <t>Nguyễn Thị Thùy Trang</t>
  </si>
  <si>
    <t>630855</t>
  </si>
  <si>
    <t>Nguyễn Trọng Tấn</t>
  </si>
  <si>
    <t>630940</t>
  </si>
  <si>
    <t>Đồng Thị Phương</t>
  </si>
  <si>
    <t>630946</t>
  </si>
  <si>
    <t>Nguyễn Văn Thái</t>
  </si>
  <si>
    <t>653151</t>
  </si>
  <si>
    <t>Nguyễn Đình Đức</t>
  </si>
  <si>
    <t>K65KHMTA</t>
  </si>
  <si>
    <t>642102</t>
  </si>
  <si>
    <t>Phạm Đức Trọng</t>
  </si>
  <si>
    <t>K64KHMTA</t>
  </si>
  <si>
    <t>646399</t>
  </si>
  <si>
    <t>Lê Tiến Hưng</t>
  </si>
  <si>
    <t>K63KHMTB</t>
  </si>
  <si>
    <t>639815</t>
  </si>
  <si>
    <t>Ngô Thị Dung</t>
  </si>
  <si>
    <t>639819</t>
  </si>
  <si>
    <t>Dương Thị Thu Hà</t>
  </si>
  <si>
    <t>639810</t>
  </si>
  <si>
    <t>Nguyễn Đức Cảnh</t>
  </si>
  <si>
    <t>639728</t>
  </si>
  <si>
    <t>Lê Hải Long</t>
  </si>
  <si>
    <t>K63KHMTA</t>
  </si>
  <si>
    <t>639724</t>
  </si>
  <si>
    <t>Tôn Thị Minh Khánh</t>
  </si>
  <si>
    <t>639715</t>
  </si>
  <si>
    <t>Lò Thị Hằng</t>
  </si>
  <si>
    <t>639818</t>
  </si>
  <si>
    <t>Phạm Công Đạt</t>
  </si>
  <si>
    <t>639739</t>
  </si>
  <si>
    <t>Bùi Thị Quý</t>
  </si>
  <si>
    <t>639744</t>
  </si>
  <si>
    <t>Nguyễn Hữu Thanh</t>
  </si>
  <si>
    <t>639736</t>
  </si>
  <si>
    <t>Nguyễn Thị Nhung</t>
  </si>
  <si>
    <t>Nhận HB Nitori</t>
  </si>
  <si>
    <t>646316</t>
  </si>
  <si>
    <t>Lê Viết Nhất</t>
  </si>
  <si>
    <t>Tốt</t>
  </si>
  <si>
    <t>Khá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</si>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</sst>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3" fontId="6" fillId="0" borderId="1" xfId="0" applyNumberFormat="1" applyFont="1" applyFill="1" applyBorder="1"/>
    <xf numFmtId="0" fontId="6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43" workbookViewId="0">
      <selection activeCell="I76" sqref="I76"/>
    </sheetView>
  </sheetViews>
  <sheetFormatPr defaultRowHeight="15.75" x14ac:dyDescent="0.25"/>
  <cols>
    <col min="1" max="1" width="4.85546875" style="4" customWidth="1"/>
    <col min="2" max="2" width="8.42578125" style="4" customWidth="1"/>
    <col min="3" max="3" width="24.7109375" style="4" customWidth="1"/>
    <col min="4" max="4" width="16.7109375" style="4" customWidth="1"/>
    <col min="5" max="5" width="10" style="4" customWidth="1"/>
    <col min="6" max="6" width="14.7109375" style="28" customWidth="1"/>
    <col min="7" max="7" width="10.140625" style="28" customWidth="1"/>
    <col min="8" max="8" width="12.7109375" style="6" customWidth="1"/>
    <col min="9" max="9" width="21.85546875" style="6" customWidth="1"/>
    <col min="10" max="16384" width="9.140625" style="4"/>
  </cols>
  <sheetData>
    <row r="1" spans="1:9" ht="24.75" customHeight="1" x14ac:dyDescent="0.25">
      <c r="A1" s="7" t="s">
        <v>17</v>
      </c>
      <c r="B1" s="7"/>
    </row>
    <row r="2" spans="1:9" ht="47.25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40"/>
    </row>
    <row r="4" spans="1:9" ht="47.25" x14ac:dyDescent="0.25">
      <c r="A4" s="8" t="s">
        <v>0</v>
      </c>
      <c r="B4" s="8" t="s">
        <v>2</v>
      </c>
      <c r="C4" s="8" t="s">
        <v>1</v>
      </c>
      <c r="D4" s="8" t="s">
        <v>3</v>
      </c>
      <c r="E4" s="8" t="s">
        <v>16</v>
      </c>
      <c r="F4" s="9" t="s">
        <v>4</v>
      </c>
      <c r="G4" s="9" t="s">
        <v>5</v>
      </c>
      <c r="H4" s="10" t="s">
        <v>14</v>
      </c>
      <c r="I4" s="10" t="s">
        <v>15</v>
      </c>
    </row>
    <row r="5" spans="1:9" x14ac:dyDescent="0.25">
      <c r="A5" s="2">
        <v>1</v>
      </c>
      <c r="B5" s="1" t="s">
        <v>125</v>
      </c>
      <c r="C5" s="1" t="s">
        <v>126</v>
      </c>
      <c r="D5" s="1" t="s">
        <v>124</v>
      </c>
      <c r="E5" s="1" t="s">
        <v>21</v>
      </c>
      <c r="F5" s="24">
        <v>3.63</v>
      </c>
      <c r="G5" s="5" t="s">
        <v>149</v>
      </c>
      <c r="H5" s="31">
        <f t="shared" ref="H5:H12" si="0">IF(AND(F5&gt;=3.6,G5="Xuất sắc"),9500000,IF(AND(F5&gt;=3.6,G5="Tốt"),8500000,IF(AND(F5&gt;=3.2,G5="Xuất sắc"),8500000,IF(AND(F5&gt;=3.2,G5="Tốt"),8500000,IF(AND(F5&gt;=3.2, G5="khá"),8000000,IF(AND(F5&gt;=2.5, G5="Xuất sắc"),8000000,IF(AND(F5&gt;=2.5, G5="Tốt"),8000000, IF(AND(F5&gt;=2.5, G5="kHÁ"),8000000,0))))))))</f>
        <v>8500000</v>
      </c>
      <c r="I5" s="3"/>
    </row>
    <row r="6" spans="1:9" x14ac:dyDescent="0.25">
      <c r="A6" s="2">
        <v>2</v>
      </c>
      <c r="B6" s="1" t="s">
        <v>127</v>
      </c>
      <c r="C6" s="1" t="s">
        <v>128</v>
      </c>
      <c r="D6" s="1" t="s">
        <v>124</v>
      </c>
      <c r="E6" s="1" t="s">
        <v>21</v>
      </c>
      <c r="F6" s="24">
        <v>3.57</v>
      </c>
      <c r="G6" s="5" t="s">
        <v>149</v>
      </c>
      <c r="H6" s="31">
        <f t="shared" si="0"/>
        <v>8500000</v>
      </c>
      <c r="I6" s="3"/>
    </row>
    <row r="7" spans="1:9" x14ac:dyDescent="0.25">
      <c r="A7" s="2">
        <v>3</v>
      </c>
      <c r="B7" s="32" t="s">
        <v>129</v>
      </c>
      <c r="C7" s="32" t="s">
        <v>130</v>
      </c>
      <c r="D7" s="32" t="s">
        <v>124</v>
      </c>
      <c r="E7" s="1" t="s">
        <v>21</v>
      </c>
      <c r="F7" s="24">
        <v>3.47</v>
      </c>
      <c r="G7" s="5" t="s">
        <v>149</v>
      </c>
      <c r="H7" s="31">
        <v>0</v>
      </c>
      <c r="I7" s="33" t="s">
        <v>146</v>
      </c>
    </row>
    <row r="8" spans="1:9" x14ac:dyDescent="0.25">
      <c r="A8" s="2">
        <v>4</v>
      </c>
      <c r="B8" s="1" t="s">
        <v>131</v>
      </c>
      <c r="C8" s="1" t="s">
        <v>132</v>
      </c>
      <c r="D8" s="1" t="s">
        <v>133</v>
      </c>
      <c r="E8" s="1" t="s">
        <v>21</v>
      </c>
      <c r="F8" s="24">
        <v>3.42</v>
      </c>
      <c r="G8" s="5" t="s">
        <v>150</v>
      </c>
      <c r="H8" s="31">
        <f t="shared" si="0"/>
        <v>8000000</v>
      </c>
      <c r="I8" s="3"/>
    </row>
    <row r="9" spans="1:9" x14ac:dyDescent="0.25">
      <c r="A9" s="2">
        <v>5</v>
      </c>
      <c r="B9" s="1" t="s">
        <v>134</v>
      </c>
      <c r="C9" s="1" t="s">
        <v>135</v>
      </c>
      <c r="D9" s="1" t="s">
        <v>133</v>
      </c>
      <c r="E9" s="1" t="s">
        <v>21</v>
      </c>
      <c r="F9" s="24">
        <v>3.4</v>
      </c>
      <c r="G9" s="5" t="s">
        <v>149</v>
      </c>
      <c r="H9" s="31">
        <f t="shared" si="0"/>
        <v>8500000</v>
      </c>
      <c r="I9" s="3"/>
    </row>
    <row r="10" spans="1:9" x14ac:dyDescent="0.25">
      <c r="A10" s="2">
        <v>6</v>
      </c>
      <c r="B10" s="1" t="s">
        <v>136</v>
      </c>
      <c r="C10" s="1" t="s">
        <v>137</v>
      </c>
      <c r="D10" s="1" t="s">
        <v>133</v>
      </c>
      <c r="E10" s="1" t="s">
        <v>21</v>
      </c>
      <c r="F10" s="24">
        <v>3.33</v>
      </c>
      <c r="G10" s="5" t="s">
        <v>150</v>
      </c>
      <c r="H10" s="31">
        <f t="shared" si="0"/>
        <v>8000000</v>
      </c>
      <c r="I10" s="3"/>
    </row>
    <row r="11" spans="1:9" x14ac:dyDescent="0.25">
      <c r="A11" s="2">
        <v>7</v>
      </c>
      <c r="B11" s="1" t="s">
        <v>138</v>
      </c>
      <c r="C11" s="1" t="s">
        <v>139</v>
      </c>
      <c r="D11" s="1" t="s">
        <v>124</v>
      </c>
      <c r="E11" s="1" t="s">
        <v>21</v>
      </c>
      <c r="F11" s="24">
        <v>3.3</v>
      </c>
      <c r="G11" s="5" t="s">
        <v>149</v>
      </c>
      <c r="H11" s="31">
        <f t="shared" si="0"/>
        <v>8500000</v>
      </c>
      <c r="I11" s="3"/>
    </row>
    <row r="12" spans="1:9" x14ac:dyDescent="0.25">
      <c r="A12" s="2">
        <v>8</v>
      </c>
      <c r="B12" s="1" t="s">
        <v>140</v>
      </c>
      <c r="C12" s="1" t="s">
        <v>141</v>
      </c>
      <c r="D12" s="1" t="s">
        <v>133</v>
      </c>
      <c r="E12" s="1" t="s">
        <v>21</v>
      </c>
      <c r="F12" s="24">
        <v>3.2</v>
      </c>
      <c r="G12" s="5" t="s">
        <v>150</v>
      </c>
      <c r="H12" s="31">
        <f t="shared" si="0"/>
        <v>8000000</v>
      </c>
      <c r="I12" s="3"/>
    </row>
    <row r="13" spans="1:9" x14ac:dyDescent="0.25">
      <c r="A13" s="2">
        <v>9</v>
      </c>
      <c r="B13" s="1" t="s">
        <v>142</v>
      </c>
      <c r="C13" s="1" t="s">
        <v>143</v>
      </c>
      <c r="D13" s="1" t="s">
        <v>133</v>
      </c>
      <c r="E13" s="1" t="s">
        <v>21</v>
      </c>
      <c r="F13" s="24">
        <v>3.19</v>
      </c>
      <c r="G13" s="5" t="s">
        <v>150</v>
      </c>
      <c r="H13" s="31">
        <f t="shared" ref="H13:H18" si="1">IF(AND(F13&gt;=3.6,G13="Xuất sắc"),9500000,IF(AND(F13&gt;=3.6,G13="Tốt"),8500000,IF(AND(F13&gt;=3.2,G13="Xuất sắc"),8500000,IF(AND(F13&gt;=3.2,G13="Tốt"),8500000,IF(AND(F13&gt;=3.2, G13="khá"),8000000,IF(AND(F13&gt;=2.5, G13="Xuất sắc"),8000000,IF(AND(F13&gt;=2.5, G13="Tốt"),8000000, IF(AND(F13&gt;=2.5, G13="kHÁ"),8000000,0))))))))</f>
        <v>8000000</v>
      </c>
      <c r="I13" s="3"/>
    </row>
    <row r="14" spans="1:9" x14ac:dyDescent="0.25">
      <c r="A14" s="2">
        <v>10</v>
      </c>
      <c r="B14" s="1" t="s">
        <v>144</v>
      </c>
      <c r="C14" s="1" t="s">
        <v>145</v>
      </c>
      <c r="D14" s="1" t="s">
        <v>133</v>
      </c>
      <c r="E14" s="1" t="s">
        <v>21</v>
      </c>
      <c r="F14" s="24">
        <v>3.18</v>
      </c>
      <c r="G14" s="5" t="s">
        <v>151</v>
      </c>
      <c r="H14" s="31">
        <f t="shared" si="1"/>
        <v>8000000</v>
      </c>
      <c r="I14" s="3"/>
    </row>
    <row r="15" spans="1:9" x14ac:dyDescent="0.25">
      <c r="A15" s="2">
        <v>11</v>
      </c>
      <c r="B15" s="1" t="s">
        <v>119</v>
      </c>
      <c r="C15" s="34" t="s">
        <v>120</v>
      </c>
      <c r="D15" s="34" t="s">
        <v>121</v>
      </c>
      <c r="E15" s="1" t="s">
        <v>21</v>
      </c>
      <c r="F15" s="24">
        <v>3.52</v>
      </c>
      <c r="G15" s="5" t="s">
        <v>151</v>
      </c>
      <c r="H15" s="31">
        <f t="shared" si="1"/>
        <v>8500000</v>
      </c>
      <c r="I15" s="3"/>
    </row>
    <row r="16" spans="1:9" x14ac:dyDescent="0.25">
      <c r="A16" s="2">
        <v>12</v>
      </c>
      <c r="B16" s="1" t="s">
        <v>122</v>
      </c>
      <c r="C16" s="34" t="s">
        <v>123</v>
      </c>
      <c r="D16" s="34" t="s">
        <v>121</v>
      </c>
      <c r="E16" s="1" t="s">
        <v>21</v>
      </c>
      <c r="F16" s="24">
        <v>3</v>
      </c>
      <c r="G16" s="5" t="s">
        <v>151</v>
      </c>
      <c r="H16" s="31">
        <f t="shared" si="1"/>
        <v>8000000</v>
      </c>
      <c r="I16" s="3"/>
    </row>
    <row r="17" spans="1:9" x14ac:dyDescent="0.25">
      <c r="A17" s="2">
        <v>13</v>
      </c>
      <c r="B17" s="1" t="s">
        <v>147</v>
      </c>
      <c r="C17" s="34" t="s">
        <v>148</v>
      </c>
      <c r="D17" s="34" t="s">
        <v>121</v>
      </c>
      <c r="E17" s="1" t="s">
        <v>21</v>
      </c>
      <c r="F17" s="24">
        <v>2.95</v>
      </c>
      <c r="G17" s="5" t="s">
        <v>151</v>
      </c>
      <c r="H17" s="31">
        <f t="shared" si="1"/>
        <v>8000000</v>
      </c>
      <c r="I17" s="3"/>
    </row>
    <row r="18" spans="1:9" x14ac:dyDescent="0.25">
      <c r="A18" s="2">
        <v>14</v>
      </c>
      <c r="B18" s="1" t="s">
        <v>116</v>
      </c>
      <c r="C18" s="34" t="s">
        <v>117</v>
      </c>
      <c r="D18" s="34" t="s">
        <v>118</v>
      </c>
      <c r="E18" s="1" t="s">
        <v>21</v>
      </c>
      <c r="F18" s="24">
        <v>2.94</v>
      </c>
      <c r="G18" s="5" t="s">
        <v>149</v>
      </c>
      <c r="H18" s="31">
        <f t="shared" si="1"/>
        <v>8000000</v>
      </c>
      <c r="I18" s="3"/>
    </row>
    <row r="19" spans="1:9" x14ac:dyDescent="0.25">
      <c r="A19" s="2"/>
      <c r="B19" s="1"/>
      <c r="C19" s="34"/>
      <c r="D19" s="1"/>
      <c r="E19" s="1"/>
      <c r="F19" s="24"/>
      <c r="G19" s="5"/>
      <c r="H19" s="31"/>
      <c r="I19" s="3"/>
    </row>
    <row r="20" spans="1:9" x14ac:dyDescent="0.25">
      <c r="A20" s="2">
        <v>1</v>
      </c>
      <c r="B20" s="5" t="s">
        <v>43</v>
      </c>
      <c r="C20" s="1" t="s">
        <v>44</v>
      </c>
      <c r="D20" s="1" t="s">
        <v>45</v>
      </c>
      <c r="E20" s="1" t="s">
        <v>22</v>
      </c>
      <c r="F20" s="24">
        <v>3.64</v>
      </c>
      <c r="G20" s="5" t="s">
        <v>150</v>
      </c>
      <c r="H20" s="31">
        <f>IF(AND(F20&gt;=3.6,G20="Xuất sắc"),8500000,IF(AND(F20&gt;=3.6,G20="Tốt"),7500000,IF(AND(F20&gt;=3.2,G20="Xuất sắc"),7500000,IF(AND(F20&gt;=3.2,G20="Tốt"),7500000,IF(AND(F20&gt;=3.2, G20="khá"),6750000,IF(AND(F20&gt;=2.5, G20="Xuất sắc"),6750000,IF(AND(F20&gt;=2.5, G20="Tốt"),6750000, IF(AND(F20&gt;=2.5, G20="kHÁ"),6750000,0))))))))</f>
        <v>6750000</v>
      </c>
      <c r="I20" s="3"/>
    </row>
    <row r="21" spans="1:9" x14ac:dyDescent="0.25">
      <c r="A21" s="2">
        <v>2</v>
      </c>
      <c r="B21" s="5" t="s">
        <v>46</v>
      </c>
      <c r="C21" s="1" t="s">
        <v>47</v>
      </c>
      <c r="D21" s="1" t="s">
        <v>45</v>
      </c>
      <c r="E21" s="1" t="s">
        <v>22</v>
      </c>
      <c r="F21" s="24">
        <v>3.52</v>
      </c>
      <c r="G21" s="5" t="s">
        <v>149</v>
      </c>
      <c r="H21" s="31">
        <f>IF(AND(F21&gt;=3.6,G21="Xuất sắc"),8500000,IF(AND(F21&gt;=3.6,G21="Tốt"),7500000,IF(AND(F21&gt;=3.2,G21="Xuất sắc"),7500000,IF(AND(F21&gt;=3.2,G21="Tốt"),7500000,IF(AND(F21&gt;=3.2, G21="khá"),6750000,IF(AND(F21&gt;=2.5, G21="Xuất sắc"),6750000,IF(AND(F21&gt;=2.5, G21="Tốt"),6750000, IF(AND(F21&gt;=2.5, G21="kHÁ"),6750000,0))))))))</f>
        <v>7500000</v>
      </c>
      <c r="I21" s="3"/>
    </row>
    <row r="22" spans="1:9" x14ac:dyDescent="0.25">
      <c r="A22" s="2">
        <v>3</v>
      </c>
      <c r="B22" s="5" t="s">
        <v>48</v>
      </c>
      <c r="C22" s="1" t="s">
        <v>49</v>
      </c>
      <c r="D22" s="1" t="s">
        <v>50</v>
      </c>
      <c r="E22" s="1" t="s">
        <v>22</v>
      </c>
      <c r="F22" s="24">
        <v>2.94</v>
      </c>
      <c r="G22" s="5" t="s">
        <v>149</v>
      </c>
      <c r="H22" s="31">
        <f>IF(AND(F22&gt;=3.6,G22="Xuất sắc"),8500000,IF(AND(F22&gt;=3.6,G22="Tốt"),7500000,IF(AND(F22&gt;=3.2,G22="Xuất sắc"),7500000,IF(AND(F22&gt;=3.2,G22="Tốt"),7500000,IF(AND(F22&gt;=3.2, G22="khá"),6750000,IF(AND(F22&gt;=2.5, G22="Xuất sắc"),6750000,IF(AND(F22&gt;=2.5, G22="Tốt"),6750000, IF(AND(F22&gt;=2.5, G22="kHÁ"),6750000,0))))))))</f>
        <v>6750000</v>
      </c>
      <c r="I22" s="3"/>
    </row>
    <row r="23" spans="1:9" x14ac:dyDescent="0.25">
      <c r="A23" s="2"/>
      <c r="B23" s="1"/>
      <c r="C23" s="34"/>
      <c r="D23" s="1"/>
      <c r="E23" s="1"/>
      <c r="F23" s="24"/>
      <c r="G23" s="5"/>
      <c r="H23" s="31"/>
      <c r="I23" s="3"/>
    </row>
    <row r="24" spans="1:9" x14ac:dyDescent="0.25">
      <c r="A24" s="2">
        <v>1</v>
      </c>
      <c r="B24" s="5" t="s">
        <v>97</v>
      </c>
      <c r="C24" s="1" t="s">
        <v>98</v>
      </c>
      <c r="D24" s="1" t="s">
        <v>99</v>
      </c>
      <c r="E24" s="1" t="s">
        <v>23</v>
      </c>
      <c r="F24" s="24">
        <v>3.78</v>
      </c>
      <c r="G24" s="5" t="s">
        <v>150</v>
      </c>
      <c r="H24" s="31">
        <f>IF(AND(F24&gt;=3.6,G24="Xuất sắc"),8500000,IF(AND(F24&gt;=3.6,G24="Tốt"),7500000,IF(AND(F24&gt;=3.2,G24="Xuất sắc"),7500000,IF(AND(F24&gt;=3.2,G24="Tốt"),7500000,IF(AND(F24&gt;=3.2, G24="khá"),6750000,IF(AND(F24&gt;=2.5, G24="Xuất sắc"),6750000,IF(AND(F24&gt;=2.5, G24="Tốt"),6750000, IF(AND(F24&gt;=2.5, G24="kHÁ"),6750000,0))))))))</f>
        <v>6750000</v>
      </c>
      <c r="I24" s="35"/>
    </row>
    <row r="25" spans="1:9" x14ac:dyDescent="0.25">
      <c r="A25" s="2">
        <v>2</v>
      </c>
      <c r="B25" s="5" t="s">
        <v>100</v>
      </c>
      <c r="C25" s="1" t="s">
        <v>101</v>
      </c>
      <c r="D25" s="1" t="s">
        <v>99</v>
      </c>
      <c r="E25" s="1" t="s">
        <v>23</v>
      </c>
      <c r="F25" s="24">
        <v>3.73</v>
      </c>
      <c r="G25" s="5" t="s">
        <v>151</v>
      </c>
      <c r="H25" s="31">
        <f t="shared" ref="H25:H54" si="2">IF(AND(F25&gt;=3.6,G25="Xuất sắc"),8500000,IF(AND(F25&gt;=3.6,G25="Tốt"),7500000,IF(AND(F25&gt;=3.2,G25="Xuất sắc"),7500000,IF(AND(F25&gt;=3.2,G25="Tốt"),7500000,IF(AND(F25&gt;=3.2, G25="khá"),6750000,IF(AND(F25&gt;=2.5, G25="Xuất sắc"),6750000,IF(AND(F25&gt;=2.5, G25="Tốt"),6750000, IF(AND(F25&gt;=2.5, G25="kHÁ"),6750000,0))))))))</f>
        <v>8500000</v>
      </c>
      <c r="I25" s="35"/>
    </row>
    <row r="26" spans="1:9" x14ac:dyDescent="0.25">
      <c r="A26" s="2">
        <v>3</v>
      </c>
      <c r="B26" s="5" t="s">
        <v>102</v>
      </c>
      <c r="C26" s="1" t="s">
        <v>103</v>
      </c>
      <c r="D26" s="1" t="s">
        <v>99</v>
      </c>
      <c r="E26" s="1" t="s">
        <v>23</v>
      </c>
      <c r="F26" s="24">
        <v>3.7</v>
      </c>
      <c r="G26" s="5" t="s">
        <v>151</v>
      </c>
      <c r="H26" s="31">
        <f t="shared" si="2"/>
        <v>8500000</v>
      </c>
      <c r="I26" s="35"/>
    </row>
    <row r="27" spans="1:9" x14ac:dyDescent="0.25">
      <c r="A27" s="2">
        <v>4</v>
      </c>
      <c r="B27" s="5" t="s">
        <v>104</v>
      </c>
      <c r="C27" s="1" t="s">
        <v>105</v>
      </c>
      <c r="D27" s="1" t="s">
        <v>99</v>
      </c>
      <c r="E27" s="1" t="s">
        <v>23</v>
      </c>
      <c r="F27" s="24">
        <v>3.68</v>
      </c>
      <c r="G27" s="5" t="s">
        <v>150</v>
      </c>
      <c r="H27" s="31">
        <f t="shared" si="2"/>
        <v>6750000</v>
      </c>
      <c r="I27" s="35"/>
    </row>
    <row r="28" spans="1:9" x14ac:dyDescent="0.25">
      <c r="A28" s="2">
        <v>5</v>
      </c>
      <c r="B28" s="5" t="s">
        <v>106</v>
      </c>
      <c r="C28" s="1" t="s">
        <v>107</v>
      </c>
      <c r="D28" s="1" t="s">
        <v>99</v>
      </c>
      <c r="E28" s="1" t="s">
        <v>23</v>
      </c>
      <c r="F28" s="24">
        <v>3.66</v>
      </c>
      <c r="G28" s="5" t="s">
        <v>150</v>
      </c>
      <c r="H28" s="31">
        <f t="shared" si="2"/>
        <v>6750000</v>
      </c>
      <c r="I28" s="35"/>
    </row>
    <row r="29" spans="1:9" x14ac:dyDescent="0.25">
      <c r="A29" s="2">
        <v>6</v>
      </c>
      <c r="B29" s="5" t="s">
        <v>108</v>
      </c>
      <c r="C29" s="1" t="s">
        <v>109</v>
      </c>
      <c r="D29" s="1" t="s">
        <v>99</v>
      </c>
      <c r="E29" s="1" t="s">
        <v>23</v>
      </c>
      <c r="F29" s="24">
        <v>3.65</v>
      </c>
      <c r="G29" s="5" t="s">
        <v>150</v>
      </c>
      <c r="H29" s="31">
        <f t="shared" si="2"/>
        <v>6750000</v>
      </c>
      <c r="I29" s="35"/>
    </row>
    <row r="30" spans="1:9" x14ac:dyDescent="0.25">
      <c r="A30" s="2">
        <v>7</v>
      </c>
      <c r="B30" s="5" t="s">
        <v>110</v>
      </c>
      <c r="C30" s="1" t="s">
        <v>111</v>
      </c>
      <c r="D30" s="1" t="s">
        <v>99</v>
      </c>
      <c r="E30" s="1" t="s">
        <v>23</v>
      </c>
      <c r="F30" s="24">
        <v>3.64</v>
      </c>
      <c r="G30" s="5" t="s">
        <v>151</v>
      </c>
      <c r="H30" s="31">
        <f t="shared" si="2"/>
        <v>8500000</v>
      </c>
      <c r="I30" s="35"/>
    </row>
    <row r="31" spans="1:9" x14ac:dyDescent="0.25">
      <c r="A31" s="2">
        <v>8</v>
      </c>
      <c r="B31" s="5" t="s">
        <v>112</v>
      </c>
      <c r="C31" s="1" t="s">
        <v>113</v>
      </c>
      <c r="D31" s="1" t="s">
        <v>99</v>
      </c>
      <c r="E31" s="1" t="s">
        <v>23</v>
      </c>
      <c r="F31" s="24">
        <v>3.63</v>
      </c>
      <c r="G31" s="5" t="s">
        <v>151</v>
      </c>
      <c r="H31" s="31">
        <f t="shared" si="2"/>
        <v>8500000</v>
      </c>
      <c r="I31" s="35"/>
    </row>
    <row r="32" spans="1:9" x14ac:dyDescent="0.25">
      <c r="A32" s="2">
        <v>9</v>
      </c>
      <c r="B32" s="5" t="s">
        <v>114</v>
      </c>
      <c r="C32" s="1" t="s">
        <v>115</v>
      </c>
      <c r="D32" s="1" t="s">
        <v>99</v>
      </c>
      <c r="E32" s="1" t="s">
        <v>23</v>
      </c>
      <c r="F32" s="24">
        <v>3.63</v>
      </c>
      <c r="G32" s="5" t="s">
        <v>151</v>
      </c>
      <c r="H32" s="31">
        <f t="shared" si="2"/>
        <v>8500000</v>
      </c>
      <c r="I32" s="35"/>
    </row>
    <row r="33" spans="1:9" x14ac:dyDescent="0.25">
      <c r="A33" s="2">
        <v>10</v>
      </c>
      <c r="B33" s="5" t="s">
        <v>78</v>
      </c>
      <c r="C33" s="1" t="s">
        <v>79</v>
      </c>
      <c r="D33" s="1" t="s">
        <v>80</v>
      </c>
      <c r="E33" s="1" t="s">
        <v>23</v>
      </c>
      <c r="F33" s="24">
        <v>3.4</v>
      </c>
      <c r="G33" s="5" t="s">
        <v>150</v>
      </c>
      <c r="H33" s="31">
        <f t="shared" si="2"/>
        <v>6750000</v>
      </c>
      <c r="I33" s="3"/>
    </row>
    <row r="34" spans="1:9" x14ac:dyDescent="0.25">
      <c r="A34" s="2">
        <v>11</v>
      </c>
      <c r="B34" s="5" t="s">
        <v>81</v>
      </c>
      <c r="C34" s="1" t="s">
        <v>82</v>
      </c>
      <c r="D34" s="1" t="s">
        <v>80</v>
      </c>
      <c r="E34" s="1" t="s">
        <v>23</v>
      </c>
      <c r="F34" s="24">
        <v>3.38</v>
      </c>
      <c r="G34" s="5" t="s">
        <v>150</v>
      </c>
      <c r="H34" s="31">
        <f t="shared" si="2"/>
        <v>6750000</v>
      </c>
      <c r="I34" s="3"/>
    </row>
    <row r="35" spans="1:9" x14ac:dyDescent="0.25">
      <c r="A35" s="2">
        <v>12</v>
      </c>
      <c r="B35" s="5" t="s">
        <v>83</v>
      </c>
      <c r="C35" s="1" t="s">
        <v>84</v>
      </c>
      <c r="D35" s="1" t="s">
        <v>80</v>
      </c>
      <c r="E35" s="1" t="s">
        <v>23</v>
      </c>
      <c r="F35" s="24">
        <v>3.33</v>
      </c>
      <c r="G35" s="5" t="s">
        <v>150</v>
      </c>
      <c r="H35" s="31">
        <f t="shared" si="2"/>
        <v>6750000</v>
      </c>
      <c r="I35" s="3"/>
    </row>
    <row r="36" spans="1:9" x14ac:dyDescent="0.25">
      <c r="A36" s="2">
        <v>13</v>
      </c>
      <c r="B36" s="5" t="s">
        <v>85</v>
      </c>
      <c r="C36" s="1" t="s">
        <v>86</v>
      </c>
      <c r="D36" s="1" t="s">
        <v>80</v>
      </c>
      <c r="E36" s="1" t="s">
        <v>23</v>
      </c>
      <c r="F36" s="24">
        <v>3.22</v>
      </c>
      <c r="G36" s="5" t="s">
        <v>150</v>
      </c>
      <c r="H36" s="31">
        <f t="shared" si="2"/>
        <v>6750000</v>
      </c>
      <c r="I36" s="3"/>
    </row>
    <row r="37" spans="1:9" x14ac:dyDescent="0.25">
      <c r="A37" s="2">
        <v>14</v>
      </c>
      <c r="B37" s="5" t="s">
        <v>87</v>
      </c>
      <c r="C37" s="1" t="s">
        <v>88</v>
      </c>
      <c r="D37" s="1" t="s">
        <v>80</v>
      </c>
      <c r="E37" s="1" t="s">
        <v>23</v>
      </c>
      <c r="F37" s="24">
        <v>3.2</v>
      </c>
      <c r="G37" s="5" t="s">
        <v>149</v>
      </c>
      <c r="H37" s="31">
        <f t="shared" si="2"/>
        <v>7500000</v>
      </c>
      <c r="I37" s="3"/>
    </row>
    <row r="38" spans="1:9" x14ac:dyDescent="0.25">
      <c r="A38" s="2">
        <v>15</v>
      </c>
      <c r="B38" s="5" t="s">
        <v>89</v>
      </c>
      <c r="C38" s="1" t="s">
        <v>90</v>
      </c>
      <c r="D38" s="1" t="s">
        <v>80</v>
      </c>
      <c r="E38" s="1" t="s">
        <v>23</v>
      </c>
      <c r="F38" s="24">
        <v>3.15</v>
      </c>
      <c r="G38" s="5" t="s">
        <v>150</v>
      </c>
      <c r="H38" s="31">
        <f t="shared" si="2"/>
        <v>6750000</v>
      </c>
      <c r="I38" s="3"/>
    </row>
    <row r="39" spans="1:9" x14ac:dyDescent="0.25">
      <c r="A39" s="2">
        <v>16</v>
      </c>
      <c r="B39" s="5" t="s">
        <v>91</v>
      </c>
      <c r="C39" s="1" t="s">
        <v>92</v>
      </c>
      <c r="D39" s="1" t="s">
        <v>80</v>
      </c>
      <c r="E39" s="1" t="s">
        <v>23</v>
      </c>
      <c r="F39" s="24">
        <v>3.13</v>
      </c>
      <c r="G39" s="5" t="s">
        <v>150</v>
      </c>
      <c r="H39" s="31">
        <f t="shared" si="2"/>
        <v>6750000</v>
      </c>
      <c r="I39" s="3"/>
    </row>
    <row r="40" spans="1:9" x14ac:dyDescent="0.25">
      <c r="A40" s="2">
        <v>17</v>
      </c>
      <c r="B40" s="5" t="s">
        <v>93</v>
      </c>
      <c r="C40" s="1" t="s">
        <v>94</v>
      </c>
      <c r="D40" s="1" t="s">
        <v>80</v>
      </c>
      <c r="E40" s="1" t="s">
        <v>23</v>
      </c>
      <c r="F40" s="24">
        <v>3.06</v>
      </c>
      <c r="G40" s="5" t="s">
        <v>150</v>
      </c>
      <c r="H40" s="31">
        <f t="shared" si="2"/>
        <v>6750000</v>
      </c>
      <c r="I40" s="3"/>
    </row>
    <row r="41" spans="1:9" x14ac:dyDescent="0.25">
      <c r="A41" s="2">
        <v>18</v>
      </c>
      <c r="B41" s="5" t="s">
        <v>95</v>
      </c>
      <c r="C41" s="1" t="s">
        <v>96</v>
      </c>
      <c r="D41" s="1" t="s">
        <v>80</v>
      </c>
      <c r="E41" s="1" t="s">
        <v>23</v>
      </c>
      <c r="F41" s="24">
        <v>3.06</v>
      </c>
      <c r="G41" s="5" t="s">
        <v>150</v>
      </c>
      <c r="H41" s="31">
        <f t="shared" si="2"/>
        <v>6750000</v>
      </c>
      <c r="I41" s="3"/>
    </row>
    <row r="42" spans="1:9" x14ac:dyDescent="0.25">
      <c r="A42" s="2">
        <v>19</v>
      </c>
      <c r="B42" s="5" t="s">
        <v>51</v>
      </c>
      <c r="C42" s="1" t="s">
        <v>52</v>
      </c>
      <c r="D42" s="1" t="s">
        <v>53</v>
      </c>
      <c r="E42" s="1" t="s">
        <v>23</v>
      </c>
      <c r="F42" s="24">
        <v>3.72</v>
      </c>
      <c r="G42" s="5" t="s">
        <v>151</v>
      </c>
      <c r="H42" s="31">
        <f t="shared" si="2"/>
        <v>8500000</v>
      </c>
      <c r="I42" s="3"/>
    </row>
    <row r="43" spans="1:9" x14ac:dyDescent="0.25">
      <c r="A43" s="2">
        <v>20</v>
      </c>
      <c r="B43" s="5" t="s">
        <v>54</v>
      </c>
      <c r="C43" s="1" t="s">
        <v>55</v>
      </c>
      <c r="D43" s="1" t="s">
        <v>53</v>
      </c>
      <c r="E43" s="1" t="s">
        <v>23</v>
      </c>
      <c r="F43" s="24">
        <v>3.56</v>
      </c>
      <c r="G43" s="5" t="s">
        <v>151</v>
      </c>
      <c r="H43" s="31">
        <f t="shared" si="2"/>
        <v>7500000</v>
      </c>
      <c r="I43" s="3"/>
    </row>
    <row r="44" spans="1:9" x14ac:dyDescent="0.25">
      <c r="A44" s="2">
        <v>21</v>
      </c>
      <c r="B44" s="5" t="s">
        <v>56</v>
      </c>
      <c r="C44" s="1" t="s">
        <v>57</v>
      </c>
      <c r="D44" s="1" t="s">
        <v>53</v>
      </c>
      <c r="E44" s="1" t="s">
        <v>23</v>
      </c>
      <c r="F44" s="24">
        <v>3.56</v>
      </c>
      <c r="G44" s="5" t="s">
        <v>149</v>
      </c>
      <c r="H44" s="31">
        <f t="shared" si="2"/>
        <v>7500000</v>
      </c>
      <c r="I44" s="3"/>
    </row>
    <row r="45" spans="1:9" x14ac:dyDescent="0.25">
      <c r="A45" s="2">
        <v>22</v>
      </c>
      <c r="B45" s="5" t="s">
        <v>58</v>
      </c>
      <c r="C45" s="1" t="s">
        <v>59</v>
      </c>
      <c r="D45" s="1" t="s">
        <v>53</v>
      </c>
      <c r="E45" s="1" t="s">
        <v>23</v>
      </c>
      <c r="F45" s="24">
        <v>3.44</v>
      </c>
      <c r="G45" s="5" t="s">
        <v>149</v>
      </c>
      <c r="H45" s="31">
        <f t="shared" si="2"/>
        <v>7500000</v>
      </c>
      <c r="I45" s="3"/>
    </row>
    <row r="46" spans="1:9" x14ac:dyDescent="0.25">
      <c r="A46" s="2">
        <v>23</v>
      </c>
      <c r="B46" s="5" t="s">
        <v>60</v>
      </c>
      <c r="C46" s="1" t="s">
        <v>61</v>
      </c>
      <c r="D46" s="1" t="s">
        <v>53</v>
      </c>
      <c r="E46" s="1" t="s">
        <v>23</v>
      </c>
      <c r="F46" s="24">
        <v>3.28</v>
      </c>
      <c r="G46" s="5" t="s">
        <v>149</v>
      </c>
      <c r="H46" s="31">
        <f t="shared" si="2"/>
        <v>7500000</v>
      </c>
      <c r="I46" s="3"/>
    </row>
    <row r="47" spans="1:9" x14ac:dyDescent="0.25">
      <c r="A47" s="2">
        <v>24</v>
      </c>
      <c r="B47" s="5" t="s">
        <v>62</v>
      </c>
      <c r="C47" s="1" t="s">
        <v>63</v>
      </c>
      <c r="D47" s="1" t="s">
        <v>53</v>
      </c>
      <c r="E47" s="1" t="s">
        <v>23</v>
      </c>
      <c r="F47" s="24">
        <v>3.22</v>
      </c>
      <c r="G47" s="5" t="s">
        <v>149</v>
      </c>
      <c r="H47" s="31">
        <f t="shared" si="2"/>
        <v>7500000</v>
      </c>
      <c r="I47" s="3"/>
    </row>
    <row r="48" spans="1:9" x14ac:dyDescent="0.25">
      <c r="A48" s="2">
        <v>25</v>
      </c>
      <c r="B48" s="5" t="s">
        <v>64</v>
      </c>
      <c r="C48" s="1" t="s">
        <v>65</v>
      </c>
      <c r="D48" s="1" t="s">
        <v>53</v>
      </c>
      <c r="E48" s="1" t="s">
        <v>23</v>
      </c>
      <c r="F48" s="24">
        <v>3.17</v>
      </c>
      <c r="G48" s="5" t="s">
        <v>151</v>
      </c>
      <c r="H48" s="31">
        <f t="shared" si="2"/>
        <v>6750000</v>
      </c>
      <c r="I48" s="3"/>
    </row>
    <row r="49" spans="1:9" x14ac:dyDescent="0.25">
      <c r="A49" s="2">
        <v>26</v>
      </c>
      <c r="B49" s="5" t="s">
        <v>66</v>
      </c>
      <c r="C49" s="1" t="s">
        <v>67</v>
      </c>
      <c r="D49" s="1" t="s">
        <v>53</v>
      </c>
      <c r="E49" s="1" t="s">
        <v>23</v>
      </c>
      <c r="F49" s="24">
        <v>3.17</v>
      </c>
      <c r="G49" s="5" t="s">
        <v>149</v>
      </c>
      <c r="H49" s="31">
        <f t="shared" si="2"/>
        <v>6750000</v>
      </c>
      <c r="I49" s="3"/>
    </row>
    <row r="50" spans="1:9" x14ac:dyDescent="0.25">
      <c r="A50" s="2">
        <v>27</v>
      </c>
      <c r="B50" s="5" t="s">
        <v>68</v>
      </c>
      <c r="C50" s="1" t="s">
        <v>69</v>
      </c>
      <c r="D50" s="1" t="s">
        <v>53</v>
      </c>
      <c r="E50" s="1" t="s">
        <v>23</v>
      </c>
      <c r="F50" s="24">
        <v>3.17</v>
      </c>
      <c r="G50" s="5" t="s">
        <v>149</v>
      </c>
      <c r="H50" s="31">
        <f t="shared" si="2"/>
        <v>6750000</v>
      </c>
      <c r="I50" s="3"/>
    </row>
    <row r="51" spans="1:9" x14ac:dyDescent="0.25">
      <c r="A51" s="2">
        <v>28</v>
      </c>
      <c r="B51" s="5" t="s">
        <v>70</v>
      </c>
      <c r="C51" s="1" t="s">
        <v>71</v>
      </c>
      <c r="D51" s="1" t="s">
        <v>53</v>
      </c>
      <c r="E51" s="1" t="s">
        <v>23</v>
      </c>
      <c r="F51" s="24">
        <v>3.15</v>
      </c>
      <c r="G51" s="5" t="s">
        <v>149</v>
      </c>
      <c r="H51" s="31">
        <f t="shared" si="2"/>
        <v>6750000</v>
      </c>
      <c r="I51" s="3"/>
    </row>
    <row r="52" spans="1:9" x14ac:dyDescent="0.25">
      <c r="A52" s="2">
        <v>29</v>
      </c>
      <c r="B52" s="5" t="s">
        <v>72</v>
      </c>
      <c r="C52" s="1" t="s">
        <v>73</v>
      </c>
      <c r="D52" s="1" t="s">
        <v>53</v>
      </c>
      <c r="E52" s="1" t="s">
        <v>23</v>
      </c>
      <c r="F52" s="24">
        <v>3.06</v>
      </c>
      <c r="G52" s="5" t="s">
        <v>151</v>
      </c>
      <c r="H52" s="31">
        <f t="shared" si="2"/>
        <v>6750000</v>
      </c>
      <c r="I52" s="3"/>
    </row>
    <row r="53" spans="1:9" x14ac:dyDescent="0.25">
      <c r="A53" s="2">
        <v>30</v>
      </c>
      <c r="B53" s="5" t="s">
        <v>74</v>
      </c>
      <c r="C53" s="1" t="s">
        <v>75</v>
      </c>
      <c r="D53" s="1" t="s">
        <v>53</v>
      </c>
      <c r="E53" s="1" t="s">
        <v>23</v>
      </c>
      <c r="F53" s="24">
        <v>3.06</v>
      </c>
      <c r="G53" s="5" t="s">
        <v>150</v>
      </c>
      <c r="H53" s="31">
        <f t="shared" si="2"/>
        <v>6750000</v>
      </c>
      <c r="I53" s="3"/>
    </row>
    <row r="54" spans="1:9" x14ac:dyDescent="0.25">
      <c r="A54" s="2">
        <v>31</v>
      </c>
      <c r="B54" s="5" t="s">
        <v>76</v>
      </c>
      <c r="C54" s="1" t="s">
        <v>77</v>
      </c>
      <c r="D54" s="1" t="s">
        <v>53</v>
      </c>
      <c r="E54" s="1" t="s">
        <v>23</v>
      </c>
      <c r="F54" s="24">
        <v>3.06</v>
      </c>
      <c r="G54" s="5" t="s">
        <v>150</v>
      </c>
      <c r="H54" s="31">
        <f t="shared" si="2"/>
        <v>6750000</v>
      </c>
      <c r="I54" s="3"/>
    </row>
    <row r="55" spans="1:9" x14ac:dyDescent="0.25">
      <c r="A55" s="2"/>
      <c r="B55" s="1"/>
      <c r="C55" s="34"/>
      <c r="D55" s="1"/>
      <c r="E55" s="1"/>
      <c r="F55" s="24"/>
      <c r="G55" s="5"/>
      <c r="H55" s="31"/>
      <c r="I55" s="3"/>
    </row>
    <row r="56" spans="1:9" x14ac:dyDescent="0.25">
      <c r="A56" s="2">
        <v>1</v>
      </c>
      <c r="B56" s="5" t="s">
        <v>30</v>
      </c>
      <c r="C56" s="1" t="s">
        <v>31</v>
      </c>
      <c r="D56" s="1" t="s">
        <v>32</v>
      </c>
      <c r="E56" s="1" t="s">
        <v>24</v>
      </c>
      <c r="F56" s="24">
        <v>3.71</v>
      </c>
      <c r="G56" s="5" t="s">
        <v>151</v>
      </c>
      <c r="H56" s="31">
        <f>IF(AND(F56&gt;=3.6,G56="Xuất sắc"),8500000,IF(AND(F56&gt;=3.6,G56="Tốt"),7500000,IF(AND(F56&gt;=3.2,G56="Xuất sắc"),7500000,IF(AND(F56&gt;=3.2,G56="Tốt"),7500000,IF(AND(F56&gt;=3.2, G56="khá"),6750000,IF(AND(F56&gt;=2.5, G56="Xuất sắc"),6750000,IF(AND(F56&gt;=2.5, G56="Tốt"),6750000, IF(AND(F56&gt;=2.5, G56="kHÁ"),6750000,0))))))))</f>
        <v>8500000</v>
      </c>
      <c r="I56" s="3"/>
    </row>
    <row r="57" spans="1:9" x14ac:dyDescent="0.25">
      <c r="A57" s="2"/>
      <c r="B57" s="5"/>
      <c r="C57" s="1"/>
      <c r="D57" s="1"/>
      <c r="E57" s="1"/>
      <c r="F57" s="24"/>
      <c r="G57" s="5"/>
      <c r="H57" s="31"/>
      <c r="I57" s="3"/>
    </row>
    <row r="58" spans="1:9" x14ac:dyDescent="0.25">
      <c r="A58" s="2">
        <v>1</v>
      </c>
      <c r="B58" s="5" t="s">
        <v>33</v>
      </c>
      <c r="C58" s="1" t="s">
        <v>34</v>
      </c>
      <c r="D58" s="1" t="s">
        <v>35</v>
      </c>
      <c r="E58" s="1" t="s">
        <v>25</v>
      </c>
      <c r="F58" s="24">
        <v>3.32</v>
      </c>
      <c r="G58" s="5" t="s">
        <v>151</v>
      </c>
      <c r="H58" s="31">
        <f>IF(AND(F58&gt;=3.6,G58="Xuất sắc"),8500000,IF(AND(F58&gt;=3.6,G58="Tốt"),7500000,IF(AND(F58&gt;=3.2,G58="Xuất sắc"),7500000,IF(AND(F58&gt;=3.2,G58="Tốt"),7500000,IF(AND(F58&gt;=3.2, G58="khá"),6750000,IF(AND(F58&gt;=2.5, G58="Xuất sắc"),6750000,IF(AND(F58&gt;=2.5, G58="Tốt"),6750000, IF(AND(F58&gt;=2.5, G58="kHÁ"),6750000,0))))))))</f>
        <v>7500000</v>
      </c>
      <c r="I58" s="3"/>
    </row>
    <row r="59" spans="1:9" x14ac:dyDescent="0.25">
      <c r="A59" s="2">
        <v>2</v>
      </c>
      <c r="B59" s="5" t="s">
        <v>36</v>
      </c>
      <c r="C59" s="1" t="s">
        <v>37</v>
      </c>
      <c r="D59" s="1" t="s">
        <v>38</v>
      </c>
      <c r="E59" s="1" t="s">
        <v>25</v>
      </c>
      <c r="F59" s="24">
        <v>3.42</v>
      </c>
      <c r="G59" s="5" t="s">
        <v>150</v>
      </c>
      <c r="H59" s="31">
        <f t="shared" ref="H59:H61" si="3">IF(AND(F59&gt;=3.6,G59="Xuất sắc"),8500000,IF(AND(F59&gt;=3.6,G59="Tốt"),7500000,IF(AND(F59&gt;=3.2,G59="Xuất sắc"),7500000,IF(AND(F59&gt;=3.2,G59="Tốt"),7500000,IF(AND(F59&gt;=3.2, G59="khá"),6750000,IF(AND(F59&gt;=2.5, G59="Xuất sắc"),6750000,IF(AND(F59&gt;=2.5, G59="Tốt"),6750000, IF(AND(F59&gt;=2.5, G59="kHÁ"),6750000,0))))))))</f>
        <v>6750000</v>
      </c>
      <c r="I59" s="3"/>
    </row>
    <row r="60" spans="1:9" x14ac:dyDescent="0.25">
      <c r="A60" s="2">
        <v>3</v>
      </c>
      <c r="B60" s="5" t="s">
        <v>39</v>
      </c>
      <c r="C60" s="1" t="s">
        <v>40</v>
      </c>
      <c r="D60" s="1" t="s">
        <v>38</v>
      </c>
      <c r="E60" s="1" t="s">
        <v>25</v>
      </c>
      <c r="F60" s="24">
        <v>3</v>
      </c>
      <c r="G60" s="5" t="s">
        <v>149</v>
      </c>
      <c r="H60" s="31">
        <f t="shared" si="3"/>
        <v>6750000</v>
      </c>
      <c r="I60" s="3"/>
    </row>
    <row r="61" spans="1:9" x14ac:dyDescent="0.25">
      <c r="A61" s="2">
        <v>4</v>
      </c>
      <c r="B61" s="5" t="s">
        <v>41</v>
      </c>
      <c r="C61" s="1" t="s">
        <v>42</v>
      </c>
      <c r="D61" s="1" t="s">
        <v>38</v>
      </c>
      <c r="E61" s="1" t="s">
        <v>25</v>
      </c>
      <c r="F61" s="24">
        <v>3</v>
      </c>
      <c r="G61" s="5" t="s">
        <v>150</v>
      </c>
      <c r="H61" s="31">
        <f t="shared" si="3"/>
        <v>6750000</v>
      </c>
      <c r="I61" s="3"/>
    </row>
    <row r="62" spans="1:9" x14ac:dyDescent="0.25">
      <c r="A62" s="2"/>
      <c r="B62" s="1"/>
      <c r="C62" s="34"/>
      <c r="D62" s="1"/>
      <c r="E62" s="1"/>
      <c r="F62" s="24"/>
      <c r="G62" s="5"/>
      <c r="H62" s="31"/>
      <c r="I62" s="3"/>
    </row>
    <row r="63" spans="1:9" x14ac:dyDescent="0.25">
      <c r="A63" s="2">
        <v>1</v>
      </c>
      <c r="B63" s="5" t="s">
        <v>27</v>
      </c>
      <c r="C63" s="1" t="s">
        <v>28</v>
      </c>
      <c r="D63" s="1" t="s">
        <v>29</v>
      </c>
      <c r="E63" s="1" t="s">
        <v>26</v>
      </c>
      <c r="F63" s="24">
        <v>2.83</v>
      </c>
      <c r="G63" s="5" t="s">
        <v>149</v>
      </c>
      <c r="H63" s="31">
        <f>IF(AND(F63&gt;=3.6,G63="Xuất sắc"),8500000,IF(AND(F63&gt;=3.6,G63="Tốt"),7500000,IF(AND(F63&gt;=3.2,G63="Xuất sắc"),7500000,IF(AND(F63&gt;=3.2,G63="Tốt"),7500000,IF(AND(F63&gt;=3.2, G63="khá"),6750000,IF(AND(F63&gt;=2.5, G63="Xuất sắc"),6750000,IF(AND(F63&gt;=2.5, G63="Tốt"),6750000, IF(AND(F63&gt;=2.5, G63="kHÁ"),6750000,0))))))))</f>
        <v>6750000</v>
      </c>
      <c r="I63" s="3"/>
    </row>
    <row r="64" spans="1:9" ht="27" customHeight="1" x14ac:dyDescent="0.25">
      <c r="A64" s="2"/>
      <c r="B64" s="2"/>
      <c r="C64" s="8" t="s">
        <v>9</v>
      </c>
      <c r="D64" s="8"/>
      <c r="E64" s="8"/>
      <c r="F64" s="8"/>
      <c r="G64" s="8"/>
      <c r="H64" s="11">
        <f>SUM(H5:H63)</f>
        <v>394750000</v>
      </c>
      <c r="I64" s="11"/>
    </row>
    <row r="65" spans="1:9" ht="19.5" customHeight="1" x14ac:dyDescent="0.25">
      <c r="A65" s="28"/>
      <c r="B65" s="28"/>
      <c r="D65" s="28"/>
      <c r="E65" s="28"/>
      <c r="H65" s="12"/>
      <c r="I65" s="12"/>
    </row>
    <row r="66" spans="1:9" ht="18.75" customHeight="1" x14ac:dyDescent="0.25">
      <c r="B66" s="36" t="s">
        <v>6</v>
      </c>
      <c r="C66" s="36"/>
      <c r="D66" s="36"/>
      <c r="E66" s="30"/>
      <c r="F66" s="25">
        <v>392763000</v>
      </c>
      <c r="G66" s="29" t="s">
        <v>10</v>
      </c>
    </row>
    <row r="67" spans="1:9" s="20" customFormat="1" ht="21" customHeight="1" x14ac:dyDescent="0.25">
      <c r="A67" s="19"/>
      <c r="B67" s="36" t="s">
        <v>7</v>
      </c>
      <c r="C67" s="36"/>
      <c r="D67" s="36"/>
      <c r="E67" s="30"/>
      <c r="F67" s="25">
        <f>H64</f>
        <v>394750000</v>
      </c>
      <c r="G67" s="29" t="s">
        <v>10</v>
      </c>
      <c r="H67" s="19"/>
      <c r="I67" s="19"/>
    </row>
    <row r="68" spans="1:9" s="20" customFormat="1" ht="24" customHeight="1" x14ac:dyDescent="0.25">
      <c r="B68" s="36" t="s">
        <v>12</v>
      </c>
      <c r="C68" s="36"/>
      <c r="D68" s="36"/>
      <c r="E68" s="30"/>
      <c r="F68" s="26">
        <f>F66-F67</f>
        <v>-1987000</v>
      </c>
      <c r="G68" s="29" t="s">
        <v>10</v>
      </c>
      <c r="H68" s="21"/>
      <c r="I68" s="21"/>
    </row>
    <row r="69" spans="1:9" s="20" customFormat="1" ht="15" customHeight="1" x14ac:dyDescent="0.25">
      <c r="B69" s="22"/>
      <c r="C69" s="22"/>
      <c r="D69" s="22"/>
      <c r="E69" s="22"/>
      <c r="F69" s="26"/>
      <c r="G69" s="29"/>
      <c r="H69" s="21"/>
      <c r="I69" s="21"/>
    </row>
    <row r="70" spans="1:9" s="20" customFormat="1" x14ac:dyDescent="0.25">
      <c r="F70" s="39" t="s">
        <v>19</v>
      </c>
      <c r="G70" s="39"/>
      <c r="H70" s="39"/>
      <c r="I70" s="39"/>
    </row>
    <row r="71" spans="1:9" s="20" customFormat="1" x14ac:dyDescent="0.25">
      <c r="C71" s="27" t="s">
        <v>8</v>
      </c>
      <c r="F71" s="29"/>
      <c r="G71" s="38" t="s">
        <v>13</v>
      </c>
      <c r="H71" s="38"/>
      <c r="I71" s="38"/>
    </row>
    <row r="72" spans="1:9" s="20" customFormat="1" x14ac:dyDescent="0.25">
      <c r="F72" s="29"/>
      <c r="G72" s="29"/>
      <c r="H72" s="21"/>
      <c r="I72" s="21"/>
    </row>
    <row r="73" spans="1:9" s="20" customFormat="1" x14ac:dyDescent="0.25">
      <c r="F73" s="29"/>
      <c r="G73" s="29"/>
      <c r="H73" s="21"/>
      <c r="I73" s="21"/>
    </row>
    <row r="74" spans="1:9" s="20" customFormat="1" x14ac:dyDescent="0.25">
      <c r="F74" s="29"/>
      <c r="G74" s="29"/>
      <c r="H74" s="21"/>
      <c r="I74" s="21"/>
    </row>
    <row r="75" spans="1:9" s="20" customFormat="1" x14ac:dyDescent="0.25">
      <c r="C75" s="23" t="s">
        <v>11</v>
      </c>
      <c r="F75" s="29"/>
      <c r="G75" s="37" t="s">
        <v>20</v>
      </c>
      <c r="H75" s="37"/>
      <c r="I75" s="37"/>
    </row>
    <row r="76" spans="1:9" s="13" customFormat="1" x14ac:dyDescent="0.25">
      <c r="F76" s="14"/>
      <c r="G76" s="14"/>
      <c r="H76" s="15"/>
      <c r="I76" s="15"/>
    </row>
    <row r="77" spans="1:9" s="16" customFormat="1" x14ac:dyDescent="0.25">
      <c r="C77" s="13"/>
      <c r="F77" s="17"/>
      <c r="G77" s="17"/>
      <c r="H77" s="18"/>
      <c r="I77" s="18"/>
    </row>
    <row r="78" spans="1:9" s="16" customFormat="1" x14ac:dyDescent="0.25">
      <c r="F78" s="17"/>
      <c r="G78" s="17"/>
      <c r="H78" s="18"/>
      <c r="I78" s="18"/>
    </row>
    <row r="79" spans="1:9" s="16" customFormat="1" x14ac:dyDescent="0.25">
      <c r="F79" s="17"/>
      <c r="G79" s="17"/>
      <c r="H79" s="18"/>
      <c r="I79" s="18"/>
    </row>
    <row r="80" spans="1:9" s="16" customFormat="1" x14ac:dyDescent="0.25">
      <c r="F80" s="17"/>
      <c r="G80" s="17"/>
      <c r="H80" s="18"/>
      <c r="I80" s="18"/>
    </row>
    <row r="81" spans="6:9" s="16" customFormat="1" x14ac:dyDescent="0.25">
      <c r="F81" s="17"/>
      <c r="G81" s="17"/>
      <c r="H81" s="18"/>
      <c r="I81" s="18"/>
    </row>
  </sheetData>
  <sortState ref="A5:I75">
    <sortCondition ref="D5:D75"/>
    <sortCondition ref="C5:C75"/>
    <sortCondition ref="B5:B75"/>
  </sortState>
  <mergeCells count="7">
    <mergeCell ref="A2:I2"/>
    <mergeCell ref="B66:D66"/>
    <mergeCell ref="G75:I75"/>
    <mergeCell ref="G71:I71"/>
    <mergeCell ref="F70:I70"/>
    <mergeCell ref="B68:D68"/>
    <mergeCell ref="B67:D67"/>
  </mergeCells>
  <pageMargins left="0.45" right="0.2" top="0.75" bottom="0.5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KHoa QLD</cp:lastModifiedBy>
  <cp:lastPrinted>2019-04-12T02:01:23Z</cp:lastPrinted>
  <dcterms:created xsi:type="dcterms:W3CDTF">2017-03-09T02:55:25Z</dcterms:created>
  <dcterms:modified xsi:type="dcterms:W3CDTF">2022-03-02T08:32:01Z</dcterms:modified>
</cp:coreProperties>
</file>